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90" yWindow="660" windowWidth="28980" windowHeight="8205" activeTab="4"/>
  </bookViews>
  <sheets>
    <sheet name="1.ЦИиП" sheetId="1" r:id="rId1"/>
    <sheet name="2.Финансирование" sheetId="9" r:id="rId2"/>
    <sheet name="3.Мероприятия" sheetId="4" r:id="rId3"/>
    <sheet name="4. ГЗ" sheetId="8" r:id="rId4"/>
    <sheet name="Сведения о внесенных изменениях" sheetId="7" r:id="rId5"/>
  </sheets>
  <definedNames>
    <definedName name="_xlnm._FilterDatabase" localSheetId="0" hidden="1">'1.ЦИиП'!$A$13:$K$143</definedName>
    <definedName name="_xlnm._FilterDatabase" localSheetId="1" hidden="1">'2.Финансирование'!$A$7:$M$945</definedName>
    <definedName name="_xlnm._FilterDatabase" localSheetId="2" hidden="1">'3.Мероприятия'!$A$9:$K$214</definedName>
    <definedName name="_xlnm.Print_Titles" localSheetId="0">'1.ЦИиП'!$11:$12</definedName>
    <definedName name="_xlnm.Print_Titles" localSheetId="2">'3.Мероприятия'!$7:$8</definedName>
    <definedName name="_xlnm.Print_Area" localSheetId="0">'1.ЦИиП'!$A$1:$K$143</definedName>
    <definedName name="_xlnm.Print_Area" localSheetId="1">'2.Финансирование'!$A$1:$M$945</definedName>
    <definedName name="_xlnm.Print_Area" localSheetId="2">'3.Мероприятия'!$A$1:$K$214</definedName>
    <definedName name="_xlnm.Print_Area" localSheetId="3">'4. ГЗ'!$A$1:$M$54</definedName>
    <definedName name="_xlnm.Print_Area" localSheetId="4">'Сведения о внесенных изменениях'!$A$1:$E$26</definedName>
  </definedNames>
  <calcPr calcId="145621"/>
</workbook>
</file>

<file path=xl/calcChain.xml><?xml version="1.0" encoding="utf-8"?>
<calcChain xmlns="http://schemas.openxmlformats.org/spreadsheetml/2006/main">
  <c r="H207" i="4" l="1"/>
  <c r="J207" i="4"/>
  <c r="H115" i="4" l="1"/>
  <c r="H23" i="1" l="1"/>
  <c r="J52" i="1" l="1"/>
  <c r="H52" i="1" l="1"/>
  <c r="G52" i="1"/>
  <c r="J123" i="4" l="1"/>
  <c r="G25" i="1" l="1"/>
  <c r="H113" i="4" l="1"/>
  <c r="I159" i="4"/>
  <c r="H156" i="4"/>
  <c r="H101" i="1" l="1"/>
  <c r="G101" i="1"/>
  <c r="I210" i="4" l="1"/>
  <c r="I204" i="4"/>
  <c r="H204" i="4"/>
  <c r="J204" i="4"/>
  <c r="J203" i="4"/>
  <c r="I202" i="4"/>
  <c r="H202" i="4"/>
  <c r="H203" i="4"/>
  <c r="H140" i="1"/>
  <c r="I200" i="4" s="1"/>
  <c r="G140" i="1"/>
  <c r="I201" i="4" l="1"/>
  <c r="J140" i="1"/>
  <c r="J200" i="4"/>
  <c r="H200" i="4"/>
  <c r="H184" i="4" l="1"/>
  <c r="I184" i="4"/>
  <c r="H182" i="4"/>
  <c r="H180" i="4"/>
  <c r="I180" i="4"/>
  <c r="J180" i="4"/>
  <c r="I179" i="4"/>
  <c r="I178" i="4"/>
  <c r="H176" i="4"/>
  <c r="I173" i="4"/>
  <c r="J173" i="4"/>
  <c r="H173" i="4"/>
  <c r="I170" i="4"/>
  <c r="H170" i="4"/>
  <c r="J170" i="4"/>
  <c r="H128" i="1"/>
  <c r="I174" i="4" s="1"/>
  <c r="H129" i="1"/>
  <c r="I172" i="4" s="1"/>
  <c r="I167" i="4"/>
  <c r="H167" i="4"/>
  <c r="I166" i="4"/>
  <c r="I164" i="4"/>
  <c r="I163" i="4"/>
  <c r="I161" i="4"/>
  <c r="I160" i="4"/>
  <c r="I157" i="4"/>
  <c r="I156" i="4"/>
  <c r="I155" i="4"/>
  <c r="I154" i="4"/>
  <c r="I152" i="4"/>
  <c r="I149" i="4"/>
  <c r="I148" i="4"/>
  <c r="I147" i="4"/>
  <c r="I142" i="4"/>
  <c r="I141" i="4"/>
  <c r="I140" i="4"/>
  <c r="I139" i="4"/>
  <c r="I137" i="4"/>
  <c r="I134" i="4"/>
  <c r="I133" i="4"/>
  <c r="I132" i="4"/>
  <c r="I131" i="4"/>
  <c r="I130" i="4"/>
  <c r="I127" i="4"/>
  <c r="I126" i="4"/>
  <c r="G106" i="1"/>
  <c r="H125" i="4"/>
  <c r="I125" i="4"/>
  <c r="I123" i="4"/>
  <c r="H123" i="4"/>
  <c r="J122" i="4"/>
  <c r="I122" i="4"/>
  <c r="H122" i="4"/>
  <c r="I121" i="4"/>
  <c r="J121" i="4"/>
  <c r="H121" i="4"/>
  <c r="H118" i="4"/>
  <c r="I118" i="4"/>
  <c r="I117" i="4"/>
  <c r="I169" i="4" l="1"/>
  <c r="I175" i="4"/>
  <c r="I176" i="4"/>
  <c r="I171" i="4"/>
  <c r="I168" i="4"/>
  <c r="H92" i="4"/>
  <c r="H63" i="4" l="1"/>
  <c r="J63" i="4"/>
  <c r="H57" i="4"/>
  <c r="J57" i="4"/>
  <c r="H56" i="4"/>
  <c r="J56" i="4"/>
  <c r="J54" i="4"/>
  <c r="H54" i="4"/>
  <c r="H43" i="4"/>
  <c r="J135" i="1"/>
  <c r="H135" i="1"/>
  <c r="G135" i="1"/>
  <c r="J129" i="1"/>
  <c r="G129" i="1"/>
  <c r="J128" i="1"/>
  <c r="G128" i="1"/>
  <c r="J120" i="1"/>
  <c r="H120" i="1"/>
  <c r="G120" i="1"/>
  <c r="J108" i="1"/>
  <c r="H108" i="1"/>
  <c r="I128" i="4" s="1"/>
  <c r="G108" i="1"/>
  <c r="G72" i="1" l="1"/>
  <c r="H72" i="1"/>
  <c r="I91" i="4" s="1"/>
  <c r="J72" i="1"/>
  <c r="J61" i="1"/>
  <c r="H61" i="1"/>
  <c r="I63" i="4" s="1"/>
  <c r="G61" i="1"/>
  <c r="G50" i="1"/>
  <c r="H50" i="1"/>
  <c r="J50" i="1"/>
  <c r="G46" i="1"/>
  <c r="H46" i="1"/>
  <c r="I54" i="4" s="1"/>
  <c r="J46" i="1"/>
  <c r="J44" i="1"/>
  <c r="H44" i="1"/>
  <c r="G44" i="1"/>
  <c r="J29" i="1"/>
  <c r="H29" i="1"/>
  <c r="G29" i="1"/>
  <c r="I199" i="4" l="1"/>
  <c r="I197" i="4"/>
  <c r="I190" i="4"/>
  <c r="I188" i="4"/>
  <c r="I187" i="4"/>
  <c r="H109" i="1"/>
  <c r="I129" i="4" s="1"/>
  <c r="I110" i="4"/>
  <c r="I109" i="4"/>
  <c r="I108" i="4"/>
  <c r="I88" i="4"/>
  <c r="I86" i="4"/>
  <c r="I85" i="4"/>
  <c r="I84" i="4"/>
  <c r="I82" i="4"/>
  <c r="I80" i="4"/>
  <c r="I79" i="4"/>
  <c r="I78" i="4"/>
  <c r="I61" i="4"/>
  <c r="I53" i="4"/>
  <c r="I111" i="4"/>
  <c r="I73" i="4"/>
  <c r="I72" i="4"/>
  <c r="I71" i="4"/>
  <c r="I70" i="4"/>
  <c r="I69" i="4"/>
  <c r="I68" i="4"/>
  <c r="I62" i="4"/>
  <c r="I60" i="4"/>
  <c r="I55" i="4"/>
  <c r="I52" i="4"/>
  <c r="I50" i="4"/>
  <c r="I49" i="4"/>
  <c r="I48" i="4"/>
  <c r="I47" i="4"/>
  <c r="I46" i="4"/>
  <c r="I45" i="4"/>
  <c r="I44" i="4"/>
  <c r="I43" i="4"/>
  <c r="I29" i="4"/>
  <c r="I25" i="4"/>
  <c r="H38" i="1"/>
  <c r="I30" i="4" l="1"/>
  <c r="G133" i="1"/>
  <c r="H133" i="1"/>
  <c r="H143" i="1"/>
  <c r="H141" i="1"/>
  <c r="H139" i="1"/>
  <c r="H137" i="1"/>
  <c r="H136" i="1"/>
  <c r="H134" i="1"/>
  <c r="H130" i="1"/>
  <c r="H127" i="1"/>
  <c r="H126" i="1"/>
  <c r="H124" i="1"/>
  <c r="H123" i="1"/>
  <c r="H121" i="1"/>
  <c r="H118" i="1"/>
  <c r="H117" i="1"/>
  <c r="H115" i="1"/>
  <c r="H114" i="1"/>
  <c r="H113" i="1"/>
  <c r="H112" i="1"/>
  <c r="H111" i="1"/>
  <c r="H110" i="1"/>
  <c r="H107" i="1"/>
  <c r="H106" i="1"/>
  <c r="H104" i="1"/>
  <c r="H103" i="1"/>
  <c r="I115" i="4"/>
  <c r="H99" i="1"/>
  <c r="I113" i="4" s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5" i="1"/>
  <c r="I95" i="4" s="1"/>
  <c r="H74" i="1"/>
  <c r="I94" i="4" s="1"/>
  <c r="H70" i="1"/>
  <c r="H69" i="1"/>
  <c r="H68" i="1"/>
  <c r="H67" i="1"/>
  <c r="H66" i="1"/>
  <c r="H65" i="1"/>
  <c r="H64" i="1"/>
  <c r="H63" i="1"/>
  <c r="H59" i="1"/>
  <c r="H58" i="1"/>
  <c r="H57" i="1"/>
  <c r="H56" i="1"/>
  <c r="H55" i="1"/>
  <c r="H54" i="1"/>
  <c r="H53" i="1"/>
  <c r="H49" i="1"/>
  <c r="H31" i="1"/>
  <c r="H30" i="1"/>
  <c r="H28" i="1"/>
  <c r="H27" i="1"/>
  <c r="G36" i="1"/>
  <c r="G35" i="1"/>
  <c r="G34" i="1"/>
  <c r="G23" i="1"/>
  <c r="H36" i="1"/>
  <c r="H35" i="1"/>
  <c r="I26" i="4" s="1"/>
  <c r="H34" i="1"/>
  <c r="H142" i="1"/>
  <c r="I207" i="4" s="1"/>
  <c r="H131" i="1"/>
  <c r="I182" i="4" s="1"/>
  <c r="H125" i="1"/>
  <c r="H122" i="1"/>
  <c r="I153" i="4" s="1"/>
  <c r="H119" i="1"/>
  <c r="H116" i="1"/>
  <c r="H105" i="1"/>
  <c r="H102" i="1"/>
  <c r="I116" i="4" s="1"/>
  <c r="H100" i="1"/>
  <c r="I114" i="4" s="1"/>
  <c r="H76" i="1"/>
  <c r="I97" i="4" s="1"/>
  <c r="H73" i="1"/>
  <c r="I92" i="4" s="1"/>
  <c r="H60" i="1"/>
  <c r="I74" i="4"/>
  <c r="H51" i="1"/>
  <c r="H48" i="1"/>
  <c r="H47" i="1"/>
  <c r="I59" i="4" s="1"/>
  <c r="H45" i="1"/>
  <c r="I56" i="4" s="1"/>
  <c r="H43" i="1"/>
  <c r="H39" i="1"/>
  <c r="H37" i="1"/>
  <c r="H26" i="1"/>
  <c r="H24" i="1"/>
  <c r="H22" i="1"/>
  <c r="H21" i="1"/>
  <c r="H20" i="1"/>
  <c r="H19" i="1"/>
  <c r="H18" i="1"/>
  <c r="H17" i="1"/>
  <c r="H16" i="1"/>
  <c r="H15" i="1"/>
  <c r="H25" i="1"/>
  <c r="I57" i="4" l="1"/>
  <c r="I194" i="4"/>
  <c r="I138" i="4"/>
  <c r="I136" i="4"/>
  <c r="I145" i="4"/>
  <c r="I143" i="4"/>
  <c r="I162" i="4"/>
  <c r="I158" i="4"/>
  <c r="I208" i="4"/>
  <c r="I209" i="4"/>
  <c r="I206" i="4"/>
  <c r="I22" i="4"/>
  <c r="I18" i="4"/>
  <c r="I31" i="4"/>
  <c r="I23" i="4"/>
  <c r="I21" i="4"/>
  <c r="I19" i="4"/>
  <c r="I17" i="4"/>
  <c r="I15" i="4"/>
  <c r="I24" i="4"/>
  <c r="I20" i="4"/>
  <c r="I16" i="4"/>
  <c r="I14" i="4"/>
  <c r="I28" i="4"/>
  <c r="I27" i="4"/>
  <c r="J115" i="4"/>
  <c r="J182" i="4"/>
  <c r="J161" i="4"/>
  <c r="J157" i="4"/>
  <c r="J153" i="4"/>
  <c r="J145" i="4"/>
  <c r="J141" i="4"/>
  <c r="J139" i="4"/>
  <c r="J137" i="4"/>
  <c r="J129" i="4"/>
  <c r="J126" i="4"/>
  <c r="J113" i="4"/>
  <c r="J109" i="4"/>
  <c r="J75" i="4"/>
  <c r="J74" i="4"/>
  <c r="J68" i="4"/>
  <c r="J59" i="4"/>
  <c r="J53" i="4"/>
  <c r="J52" i="4"/>
  <c r="J43" i="4"/>
  <c r="H55" i="4" l="1"/>
  <c r="J37" i="1" l="1"/>
  <c r="J97" i="4" l="1"/>
  <c r="H139" i="4" l="1"/>
  <c r="H126" i="4" l="1"/>
  <c r="J88" i="4" l="1"/>
  <c r="H88" i="4"/>
  <c r="H210" i="4" l="1"/>
  <c r="J210" i="4"/>
  <c r="J194" i="4"/>
  <c r="J149" i="4"/>
  <c r="H149" i="4"/>
  <c r="J148" i="4"/>
  <c r="H148" i="4"/>
  <c r="J147" i="4"/>
  <c r="H147" i="4"/>
  <c r="H136" i="4" l="1"/>
  <c r="J76" i="1" l="1"/>
  <c r="G143" i="1" l="1"/>
  <c r="J143" i="1"/>
  <c r="J136" i="1"/>
  <c r="G136" i="1"/>
  <c r="J106" i="1"/>
  <c r="G102" i="1"/>
  <c r="J102" i="1"/>
  <c r="G76" i="1"/>
  <c r="G75" i="1"/>
  <c r="I75" i="4" l="1"/>
  <c r="G92" i="1"/>
  <c r="J34" i="1" l="1"/>
  <c r="J209" i="4" l="1"/>
  <c r="J208" i="4"/>
  <c r="J206" i="4"/>
  <c r="J202" i="4"/>
  <c r="J201" i="4"/>
  <c r="J199" i="4"/>
  <c r="J197" i="4"/>
  <c r="J193" i="4"/>
  <c r="J192" i="4"/>
  <c r="J191" i="4"/>
  <c r="J190" i="4"/>
  <c r="J188" i="4"/>
  <c r="J187" i="4"/>
  <c r="J184" i="4"/>
  <c r="J179" i="4"/>
  <c r="J178" i="4"/>
  <c r="J176" i="4"/>
  <c r="J167" i="4"/>
  <c r="J166" i="4"/>
  <c r="J164" i="4"/>
  <c r="J163" i="4"/>
  <c r="J160" i="4"/>
  <c r="J159" i="4"/>
  <c r="J156" i="4"/>
  <c r="J155" i="4"/>
  <c r="J152" i="4"/>
  <c r="J136" i="4"/>
  <c r="J125" i="4"/>
  <c r="J118" i="4"/>
  <c r="J117" i="4"/>
  <c r="J111" i="4"/>
  <c r="J108" i="4"/>
  <c r="J94" i="4"/>
  <c r="J92" i="4"/>
  <c r="J91" i="4"/>
  <c r="J86" i="4"/>
  <c r="J85" i="4"/>
  <c r="J84" i="4"/>
  <c r="J82" i="4"/>
  <c r="J80" i="4"/>
  <c r="J79" i="4"/>
  <c r="J78" i="4"/>
  <c r="J58" i="4"/>
  <c r="J55" i="4"/>
  <c r="J50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H145" i="4" l="1"/>
  <c r="H109" i="4"/>
  <c r="H53" i="4" l="1"/>
  <c r="G142" i="1"/>
  <c r="J142" i="1"/>
  <c r="G141" i="1"/>
  <c r="J141" i="1"/>
  <c r="J137" i="1"/>
  <c r="G137" i="1"/>
  <c r="J134" i="1"/>
  <c r="G134" i="1"/>
  <c r="J133" i="1"/>
  <c r="J123" i="1"/>
  <c r="G123" i="1"/>
  <c r="G114" i="1"/>
  <c r="J114" i="1"/>
  <c r="G113" i="1"/>
  <c r="J113" i="1"/>
  <c r="G112" i="1"/>
  <c r="J112" i="1"/>
  <c r="J111" i="1"/>
  <c r="G111" i="1"/>
  <c r="J110" i="1"/>
  <c r="G110" i="1"/>
  <c r="J105" i="1"/>
  <c r="G105" i="1"/>
  <c r="J100" i="1"/>
  <c r="G100" i="1"/>
  <c r="J97" i="1" l="1"/>
  <c r="G97" i="1"/>
  <c r="J95" i="1"/>
  <c r="G95" i="1"/>
  <c r="G67" i="1"/>
  <c r="G63" i="1"/>
  <c r="J63" i="1"/>
  <c r="G64" i="1"/>
  <c r="J64" i="1"/>
  <c r="G37" i="1" l="1"/>
  <c r="J35" i="1"/>
  <c r="J19" i="1"/>
  <c r="G19" i="1"/>
  <c r="H14" i="4" l="1"/>
  <c r="J15" i="1" l="1"/>
  <c r="H209" i="4" l="1"/>
  <c r="G15" i="1" l="1"/>
  <c r="G20" i="1" l="1"/>
  <c r="H208" i="4" l="1"/>
  <c r="H206" i="4"/>
  <c r="H201" i="4"/>
  <c r="H199" i="4"/>
  <c r="H197" i="4"/>
  <c r="H194" i="4"/>
  <c r="H193" i="4"/>
  <c r="H192" i="4"/>
  <c r="H191" i="4"/>
  <c r="H188" i="4"/>
  <c r="H86" i="4" l="1"/>
  <c r="J139" i="1" l="1"/>
  <c r="G139" i="1"/>
  <c r="G125" i="1" l="1"/>
  <c r="J125" i="1"/>
  <c r="G115" i="1"/>
  <c r="J115" i="1"/>
  <c r="G31" i="1" l="1"/>
  <c r="J31" i="1"/>
  <c r="J16" i="1"/>
  <c r="G16" i="1"/>
  <c r="J47" i="1" l="1"/>
  <c r="J127" i="1" l="1"/>
  <c r="J98" i="1"/>
  <c r="J99" i="1"/>
  <c r="J101" i="1"/>
  <c r="J103" i="1"/>
  <c r="J104" i="1"/>
  <c r="J107" i="1"/>
  <c r="J109" i="1"/>
  <c r="J116" i="1"/>
  <c r="J117" i="1"/>
  <c r="J118" i="1"/>
  <c r="J119" i="1"/>
  <c r="J121" i="1"/>
  <c r="J122" i="1"/>
  <c r="J124" i="1"/>
  <c r="J126" i="1"/>
  <c r="J92" i="1"/>
  <c r="J93" i="1"/>
  <c r="J94" i="1"/>
  <c r="J36" i="1"/>
  <c r="J48" i="1" l="1"/>
  <c r="J75" i="1" l="1"/>
  <c r="J74" i="1"/>
  <c r="J73" i="1"/>
  <c r="J51" i="1"/>
  <c r="J49" i="1"/>
  <c r="J96" i="1"/>
  <c r="J83" i="1"/>
  <c r="J82" i="1"/>
  <c r="J81" i="1"/>
  <c r="J80" i="1"/>
  <c r="G74" i="1"/>
  <c r="G73" i="1"/>
  <c r="G51" i="1"/>
  <c r="G49" i="1"/>
  <c r="G124" i="1"/>
  <c r="G122" i="1"/>
  <c r="G121" i="1"/>
  <c r="G109" i="1"/>
  <c r="G99" i="1"/>
  <c r="G96" i="1"/>
  <c r="G83" i="1"/>
  <c r="G82" i="1"/>
  <c r="G81" i="1"/>
  <c r="G80" i="1"/>
  <c r="G98" i="1" l="1"/>
  <c r="G103" i="1"/>
  <c r="G104" i="1"/>
  <c r="G107" i="1"/>
  <c r="G116" i="1"/>
  <c r="G117" i="1"/>
  <c r="G118" i="1"/>
  <c r="G119" i="1"/>
  <c r="G126" i="1"/>
  <c r="G127" i="1"/>
  <c r="G130" i="1"/>
  <c r="G131" i="1"/>
  <c r="J131" i="1" l="1"/>
  <c r="J130" i="1"/>
  <c r="J91" i="1" l="1"/>
  <c r="J90" i="1"/>
  <c r="J89" i="1"/>
  <c r="J88" i="1"/>
  <c r="J87" i="1"/>
  <c r="J86" i="1"/>
  <c r="J85" i="1"/>
  <c r="J84" i="1"/>
  <c r="G91" i="1"/>
  <c r="G90" i="1"/>
  <c r="G89" i="1"/>
  <c r="G88" i="1"/>
  <c r="G87" i="1"/>
  <c r="G86" i="1"/>
  <c r="G85" i="1"/>
  <c r="G84" i="1"/>
  <c r="G48" i="1" l="1"/>
  <c r="G47" i="1"/>
  <c r="G94" i="1"/>
  <c r="G93" i="1"/>
  <c r="G53" i="1" l="1"/>
  <c r="H59" i="4" l="1"/>
  <c r="H58" i="4"/>
  <c r="H190" i="4"/>
  <c r="H187" i="4"/>
  <c r="H179" i="4"/>
  <c r="H178" i="4"/>
  <c r="H166" i="4"/>
  <c r="H164" i="4"/>
  <c r="H163" i="4"/>
  <c r="H160" i="4"/>
  <c r="H159" i="4"/>
  <c r="H157" i="4"/>
  <c r="H155" i="4"/>
  <c r="H153" i="4"/>
  <c r="H152" i="4"/>
  <c r="H141" i="4"/>
  <c r="H137" i="4"/>
  <c r="H117" i="4"/>
  <c r="H108" i="4"/>
  <c r="H111" i="4"/>
  <c r="H75" i="4"/>
  <c r="H74" i="4"/>
  <c r="H68" i="4"/>
  <c r="H50" i="4"/>
  <c r="H17" i="4" l="1"/>
  <c r="J23" i="1" l="1"/>
  <c r="G39" i="1" l="1"/>
  <c r="J39" i="1"/>
  <c r="H15" i="4" l="1"/>
  <c r="G70" i="1" l="1"/>
  <c r="G69" i="1"/>
  <c r="G68" i="1"/>
  <c r="G66" i="1"/>
  <c r="G65" i="1"/>
  <c r="G60" i="1"/>
  <c r="G59" i="1"/>
  <c r="G58" i="1"/>
  <c r="G57" i="1"/>
  <c r="G56" i="1"/>
  <c r="G55" i="1"/>
  <c r="G54" i="1"/>
  <c r="G45" i="1"/>
  <c r="G43" i="1"/>
  <c r="G38" i="1"/>
  <c r="H16" i="4" l="1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52" i="4"/>
  <c r="H78" i="4"/>
  <c r="H79" i="4"/>
  <c r="H80" i="4"/>
  <c r="H82" i="4"/>
  <c r="H84" i="4"/>
  <c r="H85" i="4"/>
  <c r="H91" i="4"/>
  <c r="H94" i="4"/>
  <c r="J70" i="1" l="1"/>
  <c r="J69" i="1"/>
  <c r="J68" i="1"/>
  <c r="J67" i="1"/>
  <c r="J66" i="1"/>
  <c r="J65" i="1"/>
  <c r="J60" i="1"/>
  <c r="J59" i="1"/>
  <c r="J58" i="1"/>
  <c r="J57" i="1"/>
  <c r="J56" i="1"/>
  <c r="J55" i="1"/>
  <c r="J54" i="1"/>
  <c r="J53" i="1"/>
  <c r="J45" i="1"/>
  <c r="J43" i="1"/>
  <c r="J38" i="1"/>
  <c r="J20" i="1"/>
  <c r="J21" i="1"/>
  <c r="J22" i="1"/>
  <c r="J24" i="1"/>
  <c r="J25" i="1"/>
  <c r="J26" i="1"/>
  <c r="J27" i="1"/>
  <c r="J28" i="1"/>
  <c r="J30" i="1"/>
  <c r="J17" i="1"/>
  <c r="J18" i="1" l="1"/>
  <c r="G17" i="1"/>
  <c r="G18" i="1"/>
  <c r="G21" i="1"/>
  <c r="G22" i="1"/>
  <c r="G24" i="1"/>
  <c r="G26" i="1"/>
  <c r="G27" i="1"/>
  <c r="G28" i="1"/>
  <c r="G30" i="1"/>
</calcChain>
</file>

<file path=xl/comments1.xml><?xml version="1.0" encoding="utf-8"?>
<comments xmlns="http://schemas.openxmlformats.org/spreadsheetml/2006/main">
  <authors>
    <author>Автор</author>
  </authors>
  <commentList>
    <comment ref="F67" authorId="0">
      <text>
        <r>
          <rPr>
            <b/>
            <sz val="9"/>
            <color indexed="81"/>
            <rFont val="Tahoma"/>
            <family val="2"/>
            <charset val="204"/>
          </rPr>
          <t>С отдела данные дали: 10,765 км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87" authorId="0">
      <text>
        <r>
          <rPr>
            <b/>
            <sz val="9"/>
            <color indexed="81"/>
            <rFont val="Tahoma"/>
            <family val="2"/>
            <charset val="204"/>
          </rPr>
          <t>Инвестпроекты которые субсидируются</t>
        </r>
      </text>
    </comment>
  </commentList>
</comments>
</file>

<file path=xl/sharedStrings.xml><?xml version="1.0" encoding="utf-8"?>
<sst xmlns="http://schemas.openxmlformats.org/spreadsheetml/2006/main" count="8915" uniqueCount="1080">
  <si>
    <t>Государственная программа "Развитие сельского хозяйства и регулирование рынков сельскохозяйственной продукции, сырья и продовольствия в Республике Башкортостан"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</si>
  <si>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</si>
  <si>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</si>
  <si>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</si>
  <si>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</si>
  <si>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</si>
  <si>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</si>
  <si>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</si>
  <si>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</si>
  <si>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</si>
  <si>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</si>
  <si>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</si>
  <si>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</si>
  <si>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1.1</t>
  </si>
  <si>
    <t>-</t>
  </si>
  <si>
    <t>2.1</t>
  </si>
  <si>
    <t>2.2</t>
  </si>
  <si>
    <t>2.3</t>
  </si>
  <si>
    <t>2.4</t>
  </si>
  <si>
    <t>2.5</t>
  </si>
  <si>
    <t>2.6</t>
  </si>
  <si>
    <t>3.1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</si>
  <si>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</si>
  <si>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</si>
  <si>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</si>
  <si>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</si>
  <si>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</si>
  <si>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</si>
  <si>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</si>
  <si>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</si>
  <si>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</si>
  <si>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</si>
  <si>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</si>
  <si>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</si>
  <si>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</si>
  <si>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</si>
  <si>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</si>
  <si>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</si>
  <si>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6.10</t>
  </si>
  <si>
    <t>7.1</t>
  </si>
  <si>
    <t>7.2</t>
  </si>
  <si>
    <t>7.3</t>
  </si>
  <si>
    <t>7.4</t>
  </si>
  <si>
    <t>7.5</t>
  </si>
  <si>
    <t>7.6</t>
  </si>
  <si>
    <t>8.1</t>
  </si>
  <si>
    <t>9.1</t>
  </si>
  <si>
    <t>9.2</t>
  </si>
  <si>
    <t>10.1</t>
  </si>
  <si>
    <t>10.2</t>
  </si>
  <si>
    <t>10.3</t>
  </si>
  <si>
    <t>10.3.1</t>
  </si>
  <si>
    <t>10.4</t>
  </si>
  <si>
    <t>10.5</t>
  </si>
  <si>
    <t>10.6</t>
  </si>
  <si>
    <t>10.6.1</t>
  </si>
  <si>
    <t>10.6.2</t>
  </si>
  <si>
    <t>10.7</t>
  </si>
  <si>
    <t>11.1</t>
  </si>
  <si>
    <t>11.2</t>
  </si>
  <si>
    <t>11.3</t>
  </si>
  <si>
    <t>11.6</t>
  </si>
  <si>
    <t>№ п/п</t>
  </si>
  <si>
    <t>Наименование целевого индикатора и показателя государственной программы</t>
  </si>
  <si>
    <t>Единица измерения</t>
  </si>
  <si>
    <t>Значения целевого индикатора и показателя государственной программы</t>
  </si>
  <si>
    <t>Абсолютное отклонение фактического значения целевого индикатора и показателя от его планового значения</t>
  </si>
  <si>
    <t>Относительное отклонение фактического значения целевого индикатора и показателя от его планового значения, %</t>
  </si>
  <si>
    <t>%</t>
  </si>
  <si>
    <t>тыс. единиц</t>
  </si>
  <si>
    <t>Ежегодный объем производства продукции растениеводства за счет реализации мелиоративных мероприятий</t>
  </si>
  <si>
    <t>Обеспеченность жильем в расчете на одного сельского жителя</t>
  </si>
  <si>
    <t>Количество высокопроизводительных рабочих мест в сельском хозяйстве</t>
  </si>
  <si>
    <t>Индекс производительности труда в сельском хозяйстве к предыдущему году</t>
  </si>
  <si>
    <t>Среднемесячная заработная плата работников сельского хозяйства (без субъектов малого предпринимательства)</t>
  </si>
  <si>
    <t>Индекс физического объема инвестиций в основной капитал сельского хозяйства</t>
  </si>
  <si>
    <t>Рентабельность сельскохозяйственных организаций (с учетом субсидий)</t>
  </si>
  <si>
    <t>Валовой сбор сельскохозяйственных культур</t>
  </si>
  <si>
    <t>(наименование государственной программы)</t>
  </si>
  <si>
    <t>тыс. голов</t>
  </si>
  <si>
    <t>млн. рублей</t>
  </si>
  <si>
    <t>Доля специалистов в области ветеринарии, ежегодно охваченных системой повышения квалификации, в общей численности специалистов в области ветеринарии, занятых в государственной ветеринарной службе</t>
  </si>
  <si>
    <t>Доля зарегистрированных случаев заболеваемости сельскохозяйственных и домашних животных общими для человека и животных инфекционными заболеваниями в общем количестве сельскохозяйственных и домашних животных</t>
  </si>
  <si>
    <t>га</t>
  </si>
  <si>
    <t>тыс. га</t>
  </si>
  <si>
    <t>тыс. усл. голов</t>
  </si>
  <si>
    <t>головы</t>
  </si>
  <si>
    <t>Охват искусственным осеменением коров молочного стада в СХП</t>
  </si>
  <si>
    <t>Реализация племенного молодняка крупного рогатого скота молочных и мясных пород на 100 голов маток</t>
  </si>
  <si>
    <t>Численность застрахованного условного поголовья сельскохозяйственных животных</t>
  </si>
  <si>
    <t xml:space="preserve">Размер застрахованных посевных площадей
</t>
  </si>
  <si>
    <t xml:space="preserve">Площадь закладки многолетних насаждений
</t>
  </si>
  <si>
    <t>Производство скота и птицы на убой в хозяйствах всех категорий (в живом весе)</t>
  </si>
  <si>
    <t>Производство молока в хозяйствах всех категорий</t>
  </si>
  <si>
    <t>Производство сыров и сырных продуктов</t>
  </si>
  <si>
    <t>Производство масла сливочного</t>
  </si>
  <si>
    <t>Производство плодоовощных консервов</t>
  </si>
  <si>
    <t>Производство хлебобулочных изделий, обогащенных микронутриентами, и диетических хлебобулочных изделий</t>
  </si>
  <si>
    <t>Производство крупы</t>
  </si>
  <si>
    <t>Производство муки из зерновых культур, овощных и других растительных культур, смеси из них</t>
  </si>
  <si>
    <t>Производство масла подсолнечного нерафинированного и его фракций</t>
  </si>
  <si>
    <t>Производство сахара белого свекловичного в твердом состоянии</t>
  </si>
  <si>
    <t>л.с.</t>
  </si>
  <si>
    <t>Энергообеспеченность СХП на 100 га посевной площади</t>
  </si>
  <si>
    <t xml:space="preserve">Количество приобретенных грузовых автомобилей для перевозки грузов сельскохозяйственного назначения
</t>
  </si>
  <si>
    <t>Количество приобретенных свеклоуборочных комбайнов</t>
  </si>
  <si>
    <t>Количество приобретенных кормоуборочных комбайнов</t>
  </si>
  <si>
    <t>Количество приобретенных зерноуборочных комбайнов</t>
  </si>
  <si>
    <t>Количество приобретенных самоходных косилок</t>
  </si>
  <si>
    <t>Количество приобретенных тракторов</t>
  </si>
  <si>
    <t>Количество населенных пунктов, расположенных в сельской местности, в которых реализованы проекты комплексного обустройства площадок под жилищную застройку</t>
  </si>
  <si>
    <t xml:space="preserve">Ввод в действие распределительных газовых сетей
</t>
  </si>
  <si>
    <t xml:space="preserve">Ввод в действие фельдшерско-акушерских пунктов и (или) офисов врачей общей практики
</t>
  </si>
  <si>
    <t xml:space="preserve"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
</t>
  </si>
  <si>
    <t>x</t>
  </si>
  <si>
    <t>х</t>
  </si>
  <si>
    <t>в течение года</t>
  </si>
  <si>
    <t>Министерство сельского хозяйства Республики Башкортостан</t>
  </si>
  <si>
    <t>3 квартал</t>
  </si>
  <si>
    <t>Республиканская целевая программа "Развитие молочного скотоводства и увеличение производства молока. Комплексная модернизация 500 молочно-товарных ферм в Республике Башкортостан" на 2012 - 2016 годы</t>
  </si>
  <si>
    <t>Осуществление агролесомелиоративных и фитомелиоративных мероприятий на землях сельскохозяйственного назначения</t>
  </si>
  <si>
    <t>7.2.1</t>
  </si>
  <si>
    <t>Гидромелиоративные мероприятия</t>
  </si>
  <si>
    <t>7.1.2</t>
  </si>
  <si>
    <t>Поддержка мер по обеспечению исполнения расходных обязательств местных бюджетов по реконструкции и строительству объектов водоснабжения и водоотведения</t>
  </si>
  <si>
    <t>6.3.3</t>
  </si>
  <si>
    <t>Поддержка мер по обеспечению исполнения расходных обязательств местных бюджетов по строительству распределительных газовых сетей в населенных пунктах</t>
  </si>
  <si>
    <t>6.3.1</t>
  </si>
  <si>
    <t>Осуществление грантовой поддержки местных инициатив граждан, проживающих в сельской местности</t>
  </si>
  <si>
    <t>6.2.1</t>
  </si>
  <si>
    <t>Осуществление мероприятий по развитию комплексной компактной застройки в сельской местности</t>
  </si>
  <si>
    <t>6.1.5</t>
  </si>
  <si>
    <t>Обеспечение жилыми помещениями молодых семей и молодых специалистов, проживающих и работающих в сельской местности</t>
  </si>
  <si>
    <t>6.1.3</t>
  </si>
  <si>
    <t>Обеспечение жилыми помещениями граждан, проживающих в сельской местности</t>
  </si>
  <si>
    <t>6.1.2</t>
  </si>
  <si>
    <t>Внедрение современных энергоэффективных технологий в мясном животноводстве</t>
  </si>
  <si>
    <t>Внедрение автоматизированных систем отопления и освещения теплиц закрытого и открытого грунта</t>
  </si>
  <si>
    <t>Внедрение передовых ресурсосберегающих технологий и машин для возделывания сельскохозяйственных культур, повышение топливной экономичности парка сельскохозяйственных машин, использование альтернативных видов топлива</t>
  </si>
  <si>
    <t>Осуществление возмещения процентных ставок по инвестиционным кредитам на развитие агропромышленного комплекса</t>
  </si>
  <si>
    <t>5.2.5</t>
  </si>
  <si>
    <t>Государственная поддержка кадрового потенциала агропромышленного комплекса Республики Башкортостан</t>
  </si>
  <si>
    <t>5.2.1</t>
  </si>
  <si>
    <t>Проведение ежегодного технического осмотра самоходной сельскохозяйственной техники</t>
  </si>
  <si>
    <t>5.1.2</t>
  </si>
  <si>
    <t>5.1.1</t>
  </si>
  <si>
    <t>Оказание лечебно-профилактических, учебно-консультационных услуг, реализация товаров зооветеринарного назначения и имущества</t>
  </si>
  <si>
    <t>2.1.20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</si>
  <si>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</si>
  <si>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2.1.19</t>
  </si>
  <si>
    <t>Проведение учета и контроля за состоянием скотомогильников, включая сибиреязвенные</t>
  </si>
  <si>
    <t>2.1.18</t>
  </si>
  <si>
    <t>2.1.17</t>
  </si>
  <si>
    <t>Проведение государственного ветеринарного мониторинга остатков запрещенных и вредных веществ в организме живых животных и продуктах животного происхождения, включая отбор проб и их транспортировку</t>
  </si>
  <si>
    <t>2.1.16</t>
  </si>
  <si>
    <t>Проведение ветеринарно-санитарной экспертизы сырья и продукции животного происхождения на трихинеллез</t>
  </si>
  <si>
    <t>2.1.15</t>
  </si>
  <si>
    <t>Оформление и выдача ветеринарных сопроводительных документов</t>
  </si>
  <si>
    <t>2.1.14</t>
  </si>
  <si>
    <t>Проведение ветеринарных организационных работ, включая учет и ответственное хранение лекарственных средств и препаратов для ветеринарного применения</t>
  </si>
  <si>
    <t>2.1.13</t>
  </si>
  <si>
    <t>Проведение ветеринарно-санитарных мероприятий</t>
  </si>
  <si>
    <t>2.1.12</t>
  </si>
  <si>
    <t>2.1.11</t>
  </si>
  <si>
    <t>Проведение вынужденных профилактических вакцинаций животных (птиц) в случаях возникновения или угрозы возникновения особо опасных болезней животных и болезней, общих для человека и животных (птиц)</t>
  </si>
  <si>
    <t>2.1.10</t>
  </si>
  <si>
    <t>2.1.9</t>
  </si>
  <si>
    <t>Проведение плановых диагностических мероприятий на особо опасные болезни животных (птиц) и болезни, общие для человека и животных (птиц), в части проведения диагностических мероприятий</t>
  </si>
  <si>
    <t>2.1.8</t>
  </si>
  <si>
    <t>2.1.7</t>
  </si>
  <si>
    <t>Проведение мероприятий в области ветеринарии</t>
  </si>
  <si>
    <t>2.1.6</t>
  </si>
  <si>
    <t>2.1.5</t>
  </si>
  <si>
    <t>Проведение плановых диагностических мероприятий на особо опасные болезни животных (птиц) и болезни, общие для человека и животных (птиц), в части проведения отбора проб</t>
  </si>
  <si>
    <t>2.1.3</t>
  </si>
  <si>
    <t>Проведение противоэпизоотических мероприятий</t>
  </si>
  <si>
    <t>2.1.1</t>
  </si>
  <si>
    <t>Управление ветеринарии Республики Башкортостан</t>
  </si>
  <si>
    <t>1.1.14</t>
  </si>
  <si>
    <t>1.1.13</t>
  </si>
  <si>
    <t>1.1.12</t>
  </si>
  <si>
    <t>1.1.11</t>
  </si>
  <si>
    <t>1.1.10</t>
  </si>
  <si>
    <t>1.1.9</t>
  </si>
  <si>
    <t>1.1.8</t>
  </si>
  <si>
    <t>1.1.7</t>
  </si>
  <si>
    <t>Осуществление мероприятий по обеспечению участия организаций агропромышленного комплекса в Российской агропромышленной выставке "Золотая осень"</t>
  </si>
  <si>
    <t>1.1.4</t>
  </si>
  <si>
    <t>1.1.3</t>
  </si>
  <si>
    <t>1.1.1</t>
  </si>
  <si>
    <t>А</t>
  </si>
  <si>
    <t>Срок выполнения</t>
  </si>
  <si>
    <t>внебюджетные источники</t>
  </si>
  <si>
    <t>государственные внебюджетные фонды</t>
  </si>
  <si>
    <t>местные бюджеты</t>
  </si>
  <si>
    <t>федеральный бюджет</t>
  </si>
  <si>
    <t>5001.000</t>
  </si>
  <si>
    <t>100
200
800</t>
  </si>
  <si>
    <t>100
200
400
800</t>
  </si>
  <si>
    <t>бюджет Республики Башкортостан</t>
  </si>
  <si>
    <t>Итого, в том числе:</t>
  </si>
  <si>
    <t>12.8.00.00000</t>
  </si>
  <si>
    <t>12.Ж.00.00000</t>
  </si>
  <si>
    <t>5475.000</t>
  </si>
  <si>
    <t>12.7.02.00000</t>
  </si>
  <si>
    <t>5546.000</t>
  </si>
  <si>
    <t>12.7.01.00000</t>
  </si>
  <si>
    <t>12.7.00.00000</t>
  </si>
  <si>
    <t>4106.000</t>
  </si>
  <si>
    <t>0405, 0502</t>
  </si>
  <si>
    <t>12.6.03.0000</t>
  </si>
  <si>
    <t>12.6.02.50182; 12.6.5018</t>
  </si>
  <si>
    <t>4160.000</t>
  </si>
  <si>
    <t>12.6.02.00000</t>
  </si>
  <si>
    <t>4131.000</t>
  </si>
  <si>
    <t>4134.000</t>
  </si>
  <si>
    <t>4133.000</t>
  </si>
  <si>
    <t>12.6.01.00000</t>
  </si>
  <si>
    <t>12.6.00.00000</t>
  </si>
  <si>
    <t>0405</t>
  </si>
  <si>
    <t>5.6.3</t>
  </si>
  <si>
    <t>5.6.2</t>
  </si>
  <si>
    <t>5.6.1</t>
  </si>
  <si>
    <t>12.5.05.00000</t>
  </si>
  <si>
    <t>Основное мероприятие 
"Поддержка инвестиционного кредитования в агропромышленном комплексе"</t>
  </si>
  <si>
    <t>12.5.02.26190</t>
  </si>
  <si>
    <t>2101.000</t>
  </si>
  <si>
    <t>12.5.02.08190</t>
  </si>
  <si>
    <t>5273.000</t>
  </si>
  <si>
    <t>12.5.02.62280; 12.5.6228; 2670228</t>
  </si>
  <si>
    <t>12.5.02.00000</t>
  </si>
  <si>
    <t>5282.000</t>
  </si>
  <si>
    <t>12.5.01.62360; 12.5.6236; 2670236</t>
  </si>
  <si>
    <t>12.5.01.00000</t>
  </si>
  <si>
    <t>12.5.00.00000</t>
  </si>
  <si>
    <t>882
810</t>
  </si>
  <si>
    <t>12.4.00.00000</t>
  </si>
  <si>
    <t>12.3.00.00000</t>
  </si>
  <si>
    <t>5359.000</t>
  </si>
  <si>
    <t>12.2.01.26390; 12.2.2639; 2639900</t>
  </si>
  <si>
    <t>2113.000</t>
  </si>
  <si>
    <t>12.2.01.26390</t>
  </si>
  <si>
    <t>2112.000</t>
  </si>
  <si>
    <t>2111.000</t>
  </si>
  <si>
    <t>2110.000</t>
  </si>
  <si>
    <t>2109.000</t>
  </si>
  <si>
    <t>2108.000</t>
  </si>
  <si>
    <t>2107.000</t>
  </si>
  <si>
    <t>2106.000</t>
  </si>
  <si>
    <t>2105.000</t>
  </si>
  <si>
    <t>2104.000</t>
  </si>
  <si>
    <t>2103.000</t>
  </si>
  <si>
    <t>4229.000</t>
  </si>
  <si>
    <t>12.2.01.73340</t>
  </si>
  <si>
    <t>5062.000</t>
  </si>
  <si>
    <t>12.2.01.26390; 12.2.2639</t>
  </si>
  <si>
    <t>4224.000</t>
  </si>
  <si>
    <t>12.2.01.73140; 12.2.7314</t>
  </si>
  <si>
    <t>2102.000</t>
  </si>
  <si>
    <t>5063.000</t>
  </si>
  <si>
    <t>12.2.01.02640; 12.2.0264; 2600400</t>
  </si>
  <si>
    <t>12.2.01.00000</t>
  </si>
  <si>
    <t>12.2.00.00000</t>
  </si>
  <si>
    <t>12.1.00.00000</t>
  </si>
  <si>
    <t>12.0.00.00000</t>
  </si>
  <si>
    <t>Всего, в том числе:</t>
  </si>
  <si>
    <t>Освоено за отчетный период</t>
  </si>
  <si>
    <t>БА</t>
  </si>
  <si>
    <t>ВР</t>
  </si>
  <si>
    <t>ЦСР</t>
  </si>
  <si>
    <t>РзПр</t>
  </si>
  <si>
    <t>Вед</t>
  </si>
  <si>
    <t>Отношение освоенных средств</t>
  </si>
  <si>
    <t>1</t>
  </si>
  <si>
    <t>Основное мероприятие 
"Мероприятия по энергосбережению, повышению энергетической эффективности, инновационному развитию сельскохозяйственного производства"</t>
  </si>
  <si>
    <t>Основное мероприятие
"Создание условий для роста объемов производства и переработки продукции растениеводства"</t>
  </si>
  <si>
    <t>Основное мероприятие
"Создание условий для благоприятной ветеринарно-санитарной обстановки в сельском хозяйстве"</t>
  </si>
  <si>
    <t>Основное мероприятие
"Создание условий для роста объемов производства продукции животноводства и ее переработки"</t>
  </si>
  <si>
    <t>Основное мероприятие
"Сохранение традиционного уклада сельской жизни и занятости народов республики"</t>
  </si>
  <si>
    <t>Основное мероприятие
"Реконструкция и строительство объектов инженерной инфраструктуры к объектам производства продукции животноводства"</t>
  </si>
  <si>
    <t>Основное мероприятие
"Государственная поддержка аквакультуры (товарного рыбоводства)"</t>
  </si>
  <si>
    <t>Основное мероприятие
"Создание условий для роста поголовья мясного и помесного скота"</t>
  </si>
  <si>
    <t>Основное мероприятие
"Развитие деятельности малых форм хозяйствования"</t>
  </si>
  <si>
    <t>Основное мероприятие
 "Укрепление ресурсного потенциала крестьянских (фермерских) хозяйств и индивидуальных предпринимателей"</t>
  </si>
  <si>
    <t>Основное мероприятие
"Развитие технической оснащенности сельскохозяйственных товаропроизводителей"</t>
  </si>
  <si>
    <t>Основное мероприятие
"Укрепление кадрового потенциала и инновационной активности сельскохозяйственных товаропроизводителей"</t>
  </si>
  <si>
    <t>Основное мероприятие
"Создание и модернизация объектов агропромышленного комплекса"</t>
  </si>
  <si>
    <t>Основное мероприятие
"Содействие достижению целевых показателей реализации региональных программ развития агропромышленного комплекса"</t>
  </si>
  <si>
    <t>Основное мероприятие
"Поддержка граждан, в том числе молодых семей и молодых специалистов, в целях приобретения (строительства) жилья в сельской местности"</t>
  </si>
  <si>
    <t>Основное мероприятие
"Создание условий для роста общественной активности сельских поселений"</t>
  </si>
  <si>
    <t>Основное мероприятие
"Развитие социальной и инженерной инфраструктуры в сельской местности"</t>
  </si>
  <si>
    <t>Основное мероприятие
"Строительство, реконструкция и техническое перевооружение мелиоративных систем и отдельно расположенных гидротехнических сооружений"</t>
  </si>
  <si>
    <t>Основное мероприятие
"Создание условий для осуществления агролесомелиоративных и фитомелиоративных мероприятий"</t>
  </si>
  <si>
    <t>Основное мероприятие
"Создание условий для осуществления культуртехнических мероприятий"</t>
  </si>
  <si>
    <t>Основное мероприятие
"Повышение научно-технического потенциала сельскохозяйственных товаропроизводителей в области мелиорации"</t>
  </si>
  <si>
    <t>Основное мероприятие
"Развитие молочного скотоводства за счет комплексных мероприятий программы"</t>
  </si>
  <si>
    <t>Основное мероприятие
"Создание условий для производства молока"</t>
  </si>
  <si>
    <t>Основное мероприятие
"Создание условий для развития племенного дела"</t>
  </si>
  <si>
    <t>7.3.2</t>
  </si>
  <si>
    <t>Основное мероприятие
"Мероприятия по энергосбережению, повышению энергетической эффективности, инновационному развитию сельскохозяйственного производства"</t>
  </si>
  <si>
    <t>нет</t>
  </si>
  <si>
    <t>единицы</t>
  </si>
  <si>
    <t>Доля оказанных информационно-консультационных услуг в области сельского хозяйства в общем количестве обращений</t>
  </si>
  <si>
    <t>Внесение подпрограммы «Развитие молочного скотоводства в Республике Башкортостан»; внесение изменений в Госпрограмму в части включения мероприятий направленных на воспроизводство крупного рогатого скота</t>
  </si>
  <si>
    <t>№ 494</t>
  </si>
  <si>
    <t>22 ноября 2016 г.</t>
  </si>
  <si>
    <t xml:space="preserve">Бюджетная актуализация в соответствии с Законом Республики Башкортостан от 27 ноября 2015 года №289-з «О бюджете Республики Башкортостан на 2016 год и на плановый период 2017 и 2018 годов» </t>
  </si>
  <si>
    <t>№ 43</t>
  </si>
  <si>
    <t>16 февраля 2016 г.</t>
  </si>
  <si>
    <t>Внесение изменений Инспекцией гостехнадзора Республики Башкортостан в части включения целевого индикатора в соответствии с требованиями Контрольно-счетной палаты Республики Башкортостан</t>
  </si>
  <si>
    <t>№ 568</t>
  </si>
  <si>
    <t>31 декабря 2015 г.</t>
  </si>
  <si>
    <t>Внесение изменеий в соответствии с Постановлением Правительства РФ №624 от 24 июня 2015 года "Об утверждении Правил предоставления и распределения субсидий из федерального бюджета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комплекса"</t>
  </si>
  <si>
    <t>№ 415</t>
  </si>
  <si>
    <t>28 сентября 2015 г.</t>
  </si>
  <si>
    <t>№ 200</t>
  </si>
  <si>
    <t>29 мая 2015 г.</t>
  </si>
  <si>
    <t>№ 575</t>
  </si>
  <si>
    <t>12 декабря 2014 г.</t>
  </si>
  <si>
    <t>№ 192</t>
  </si>
  <si>
    <t>28 апреля 2014 г.</t>
  </si>
  <si>
    <t>№ 166</t>
  </si>
  <si>
    <t>14 апреля 2014 г.</t>
  </si>
  <si>
    <t>№ 477</t>
  </si>
  <si>
    <t>25 октября 2013 г.</t>
  </si>
  <si>
    <t>№ 474</t>
  </si>
  <si>
    <t>24 октября 2013 г.</t>
  </si>
  <si>
    <t>Суть изменений (краткое изложение)</t>
  </si>
  <si>
    <t>Номер нормативного правового акта</t>
  </si>
  <si>
    <t>Дата принятия нормативного правового акта</t>
  </si>
  <si>
    <t>Вид нормативного правового акта</t>
  </si>
  <si>
    <t>(наименование программы)</t>
  </si>
  <si>
    <t xml:space="preserve"> сырья и продовольствия в Республике Башкортостан», </t>
  </si>
  <si>
    <t xml:space="preserve"> «Развитие сельского хозяйства и регулирование рынков сельскохозяйственной продукции,</t>
  </si>
  <si>
    <t>08 февраля 2017г.</t>
  </si>
  <si>
    <t>№ 41</t>
  </si>
  <si>
    <t>14 августа 2017г.</t>
  </si>
  <si>
    <t>№ 368</t>
  </si>
  <si>
    <t xml:space="preserve">Бюджетная актуализация в соответствии с Законом Республики Башкортостан от 02 декабря 2016 года №427-з «О бюджете Республики Башкортостан на 2017 год и на плановый период 2018 и 2019 годов» </t>
  </si>
  <si>
    <t>(постановление Правительства Республики Башкортостан от 17 декабря 2012 года №458 (с изменениями))</t>
  </si>
  <si>
    <t>постановление Правительства Республики Башкортостан</t>
  </si>
  <si>
    <t>Разведение племенных лошадей</t>
  </si>
  <si>
    <t>Статус мероприятия (выполнено/
не выполнено)</t>
  </si>
  <si>
    <t>Индекс производства продукции растениеводства  в хозяйствах всех категорий (в сопоставимых ценах к предыдущему году)</t>
  </si>
  <si>
    <t>Индекс производства продукции животноводства  в хозяйствах всех категорий (в сопоставимых ценах к предыдущему году)</t>
  </si>
  <si>
    <t>Индекс производства продукции сельского хозяйства в хозяйствах всех категорий (в сопоставимых ценах к предыдущему году)</t>
  </si>
  <si>
    <t>Доля проведенных плановых проверок в общем количестве запланированных проверок регионального государственного надзора</t>
  </si>
  <si>
    <t>Доля проведенных внеплановых проверок в общем количестве проведенных проверок регионального государственного надзора</t>
  </si>
  <si>
    <t>Доля выданных ветеринарных сопроводительных документов на подконтрольные товары, включенные в Перечень товаров, подлежащих ветеринарному контролю, в общем числе обращений по поводу выдачи ветеринарных сопроводительных документов на подконтрольные товары, включенные в Перечень товаров, подлежащих ветеринарному контролю</t>
  </si>
  <si>
    <t>Доля скотомогильников, соответствующих ветеринарно-санитарным правилам, в общем количестве скотомогильников на территории Республики Башкортостан</t>
  </si>
  <si>
    <t>Доля молодых специалистов, закрепившихся в сельском хозяйстве, в общей численности молодых специалистов,  привлеченных в сельское хозяйство</t>
  </si>
  <si>
    <t xml:space="preserve"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СХП и К(Ф)Х, включая ИП
</t>
  </si>
  <si>
    <t>Ввод в действие локальных уличных водопроводов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</si>
  <si>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</si>
  <si>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 xml:space="preserve">Разведение племенных лошадей </t>
  </si>
  <si>
    <t>6.3.5</t>
  </si>
  <si>
    <t>Осуществление мероприятий по строительству автомобильных дорог в сельской местности</t>
  </si>
  <si>
    <t>Организация и проведение Всероссийского фестиваля "Молочная страна"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</si>
  <si>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</si>
  <si>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км</t>
  </si>
  <si>
    <t>Доля применения биопрепаратов и средств защиты растений, произведенных на территории Республики Башкортостан, в общем объеме биопрепаратов и средств защиты растений, используемых в Республике Башкортостан</t>
  </si>
  <si>
    <t>Основное мероприятие "Обеспечение мероприятий по поддержанию отдельных отраслей сельского хозяйства"</t>
  </si>
  <si>
    <t>10.2.1</t>
  </si>
  <si>
    <t>Обеспечение реализации экономически значимых программ в области животноводства</t>
  </si>
  <si>
    <t>10.2.3</t>
  </si>
  <si>
    <t>10.2.4</t>
  </si>
  <si>
    <t>Основное мероприятие "Обеспечение сохранности производственных ресурсов в отраслях агропромышленного комплекса"</t>
  </si>
  <si>
    <t>10.3.2</t>
  </si>
  <si>
    <t>10.3.3</t>
  </si>
  <si>
    <t>10.3.4</t>
  </si>
  <si>
    <t>Основное мероприятие "Обеспечение увеличения продуктивности в животноводстве и растениеводстве</t>
  </si>
  <si>
    <t>Основное мероприятие "Обеспечение развития малых форм хозяйствования и кооперации на селе"</t>
  </si>
  <si>
    <t>10.5.1</t>
  </si>
  <si>
    <t>10.5.2</t>
  </si>
  <si>
    <t>10.5.3</t>
  </si>
  <si>
    <t>10.6.4</t>
  </si>
  <si>
    <t>10.8</t>
  </si>
  <si>
    <t>10.8.1</t>
  </si>
  <si>
    <t>10.9</t>
  </si>
  <si>
    <t>10.9.1</t>
  </si>
  <si>
    <t>10.9.2</t>
  </si>
  <si>
    <t>10.9.3</t>
  </si>
  <si>
    <t>11.1.1</t>
  </si>
  <si>
    <t>Основное мероприятие "Поддержка инвестиционного кредитования в агропромышленном комплексе"</t>
  </si>
  <si>
    <t>Основное мероприятие "Создание и модернизация объектов агропромышленного комплекса"</t>
  </si>
  <si>
    <t>11.2.1</t>
  </si>
  <si>
    <t>Обеспечение реализации мероприятий по созданию и (или) модернизации объектов животноводческих комплексов молочного направления (молочных ферм), а также приобретение техники и оборудования</t>
  </si>
  <si>
    <t>11.2.2</t>
  </si>
  <si>
    <t>11.2.3</t>
  </si>
  <si>
    <t>11.2.4</t>
  </si>
  <si>
    <t>Обеспечение возмещения прямых понесенных затрат на создание и (или) модернизацию картофелехранилищ (овощехранилищ), а также на приобретение техники и оборудования</t>
  </si>
  <si>
    <t>11.2.5</t>
  </si>
  <si>
    <t>11.2.8</t>
  </si>
  <si>
    <t>Обеспечение возмещения прямых понесенных затрат на создание свиноводческих комплексов, а также на приобретение техники и оборудования</t>
  </si>
  <si>
    <t>Обеспечение реализации мероприятий по сохранению и (или) наращиванию площади многолетних плодовых и ягодных насаждений</t>
  </si>
  <si>
    <t>Обеспечение реализации мероприятий по сохранению и (или) наращиванию маточного поголовья овец и коз</t>
  </si>
  <si>
    <t>Обеспечение возмещения части затрат сельскохозяйственных товаропроизводителей по договору сельскохозяйственного страхования в области растениеводства</t>
  </si>
  <si>
    <t>Обеспечение реализации мероприятий по страхованию сельскохозяйственных животных</t>
  </si>
  <si>
    <t>Обеспечение реализации мероприятий по сохранению и (или) наращиванию поголовья мясных табунных лошадей</t>
  </si>
  <si>
    <t>Обеспечение реализации мероприятий по содержанию товарного поголовья коров специализированных мясных пород</t>
  </si>
  <si>
    <t>Осуществление поддержки элитного семеноводства</t>
  </si>
  <si>
    <t>Обеспечение поддержки начинающих фермеров</t>
  </si>
  <si>
    <t>Обеспечение поддержки семейных животноводческих ферм</t>
  </si>
  <si>
    <t>Грантовая поддержка сельскохозяйственных кооперативов для развития материально-технической базы</t>
  </si>
  <si>
    <t>Основное мероприятие "Поддержание доходности сельскохозяйственных товаропроизводителей"</t>
  </si>
  <si>
    <t>Осуществление несвязанной поддержки сельскохозяйственным товаропроизводителям в области производства семенного картофеля и овощей открытого грунта</t>
  </si>
  <si>
    <t>Оказание поддержки в сохранении почвенного плодородия</t>
  </si>
  <si>
    <t>Обеспечение возмещения части затрат на закуп ячменя для переработки на цели, связанные с производством пищевых продуктов, включая напитки</t>
  </si>
  <si>
    <t>Обеспечение реализации экономически значимых программ в области растениеводства</t>
  </si>
  <si>
    <t>Обеспечение возмещения части затрат на строительство и (или) реконструкцию площадок по откорму крупного рогатого скота (фидлотов) и помещений по выращиванию молодняка скота мясных пород</t>
  </si>
  <si>
    <t>Основное мероприятие "Государственная поддержка аквакультуры (товарного рыбоводства)"</t>
  </si>
  <si>
    <t>Обеспечение возмещения части затрат на уплату процентов по кредитам на развитие аквакультуры (товарного рыбоводства)</t>
  </si>
  <si>
    <t>Обеспечение приобретения специализированного рыбоводческого оборудования</t>
  </si>
  <si>
    <t>Обеспечение приобретения комбикормов</t>
  </si>
  <si>
    <t>Обеспечение приобретения рыбопосадочного материала</t>
  </si>
  <si>
    <t>Основное мероприятие "Создание условий для производства молока"</t>
  </si>
  <si>
    <t>Поддержание доходности сельскохозяйственных товаропроизводителей в области молочного скотоводства</t>
  </si>
  <si>
    <t>Основное мероприятие "Создание условий для развития племенного дела"</t>
  </si>
  <si>
    <t xml:space="preserve"> единицы</t>
  </si>
  <si>
    <t>Основное мероприятие   "Укрепление кадрового потенциала и инновационной активности сельскохозяйственных товаропроизводителей"</t>
  </si>
  <si>
    <t>количество человеко-часов</t>
  </si>
  <si>
    <t>Реализация основных профессиональных образовательных программ профессионального обучения – программ повышения квалификации рабочих и служащих</t>
  </si>
  <si>
    <t>штука</t>
  </si>
  <si>
    <t>количество объектов</t>
  </si>
  <si>
    <t>количество проб</t>
  </si>
  <si>
    <t>количество экспертиз</t>
  </si>
  <si>
    <t>количество документов</t>
  </si>
  <si>
    <t>количество мероприятий</t>
  </si>
  <si>
    <t>кв. м</t>
  </si>
  <si>
    <t>количество квадратных метров</t>
  </si>
  <si>
    <t>количество исследований</t>
  </si>
  <si>
    <t>Основное мероприятие   "Создание условий для благоприятной ветеринарно-санитарной обстановки в сельском хозяйстве"</t>
  </si>
  <si>
    <t>2.1.</t>
  </si>
  <si>
    <t>к плану на отчетную дату</t>
  </si>
  <si>
    <t>к плану на 1 января отчетного года</t>
  </si>
  <si>
    <t>сводная бюджетная роспись на 1 января отчетного года</t>
  </si>
  <si>
    <t xml:space="preserve">Процент 
выполнения 
планового 
значения целевого индикатора и 
показателя, для 
достижения 
которого 
оказывается 
государственная услуга (выполняется работа)
</t>
  </si>
  <si>
    <t xml:space="preserve">Интегральный
показатель оценки качества оказанной
государственной услуги (выполненной работы)
</t>
  </si>
  <si>
    <t>Кассовые расходы, %</t>
  </si>
  <si>
    <t>Значение показателя объема государственной услуги (работы)</t>
  </si>
  <si>
    <t>Единица измерения объема государственной услуги (работы)</t>
  </si>
  <si>
    <t>Наименование показателя, характеризующего объем государственной услуги (работы)</t>
  </si>
  <si>
    <t>Наименование государственной услуги (работы, направления)</t>
  </si>
  <si>
    <t>"Развитие сельского хозяйства и регулирования рынков сельскохозяйственной продукции, сырья и продовольствия в Республике Башкортостан"</t>
  </si>
  <si>
    <t>4. Отчет о достижении плановых значений сводных показателей государственных заданий на оказание государственных услуг (выполнение работ) государственными учреждениями Республики Башкортостан в рамках государственной программы</t>
  </si>
  <si>
    <t>4 квартал</t>
  </si>
  <si>
    <t>2 квартал</t>
  </si>
  <si>
    <t>5674.000</t>
  </si>
  <si>
    <t>5951.000</t>
  </si>
  <si>
    <t>5952.000</t>
  </si>
  <si>
    <t>11.2.1.</t>
  </si>
  <si>
    <t>Основное мероприятие "Содействие достижению целевых показателей реализации региональных программ развития агропромышленного комплекса"</t>
  </si>
  <si>
    <t>2-3 квартал</t>
  </si>
  <si>
    <t>фактический</t>
  </si>
  <si>
    <t xml:space="preserve">в течение года </t>
  </si>
  <si>
    <t>12.5.02.62870</t>
  </si>
  <si>
    <t>5953.000</t>
  </si>
  <si>
    <t>5966.000</t>
  </si>
  <si>
    <t>12.9.02.R5430</t>
  </si>
  <si>
    <t>5935.000</t>
  </si>
  <si>
    <t>12.9.03.R5430</t>
  </si>
  <si>
    <t>5968.000</t>
  </si>
  <si>
    <t>5970.000</t>
  </si>
  <si>
    <t>5936.000</t>
  </si>
  <si>
    <t>5971.000</t>
  </si>
  <si>
    <t>12.9.04.R5430</t>
  </si>
  <si>
    <t>5937.000</t>
  </si>
  <si>
    <t>12.9.05.R5430</t>
  </si>
  <si>
    <t>5974.000</t>
  </si>
  <si>
    <t>5975.000</t>
  </si>
  <si>
    <t>5976.000</t>
  </si>
  <si>
    <t>5938.000</t>
  </si>
  <si>
    <t>5977.000</t>
  </si>
  <si>
    <t>5939.000</t>
  </si>
  <si>
    <t>12.9.06.62150</t>
  </si>
  <si>
    <t>5940.000</t>
  </si>
  <si>
    <t>12.9.06.62870</t>
  </si>
  <si>
    <t>5978.000</t>
  </si>
  <si>
    <t>5941.000</t>
  </si>
  <si>
    <t>5942.000</t>
  </si>
  <si>
    <t>12.9.06.62140</t>
  </si>
  <si>
    <t>3104.000</t>
  </si>
  <si>
    <t>5944.000</t>
  </si>
  <si>
    <t>12.9.07.R5260</t>
  </si>
  <si>
    <t>5945.000</t>
  </si>
  <si>
    <t>12.9.07.62890</t>
  </si>
  <si>
    <t>5981.000</t>
  </si>
  <si>
    <t>5982.000</t>
  </si>
  <si>
    <t>5984.000</t>
  </si>
  <si>
    <t>12.9.08.62870</t>
  </si>
  <si>
    <t>5947.000</t>
  </si>
  <si>
    <t>5986.000</t>
  </si>
  <si>
    <t>12.9.09.62420</t>
  </si>
  <si>
    <t>5948.000</t>
  </si>
  <si>
    <t>12.Б.02.6545В</t>
  </si>
  <si>
    <t>12.Б.02.6545Б</t>
  </si>
  <si>
    <t>12.Б.01.65440</t>
  </si>
  <si>
    <t>5973.000</t>
  </si>
  <si>
    <t>2203.000</t>
  </si>
  <si>
    <t>12.Д.03.26190</t>
  </si>
  <si>
    <t>Итоговая информация о выполнении мероприятий государственной программы</t>
  </si>
  <si>
    <t xml:space="preserve">Доля выполненных в полном объеме 
мероприятий государственной программы в общем количестве ее мероприятий, % 
(количество выполненных в полном объеме мероприятий государственной программы, единицы)
</t>
  </si>
  <si>
    <t xml:space="preserve">Доля невыполненных мероприятий 
государственной программы в общем 
количестве ее мероприятий, % (количество 
невыполненных мероприятий государственной программы, единицы)
</t>
  </si>
  <si>
    <t>план</t>
  </si>
  <si>
    <t>факт</t>
  </si>
  <si>
    <t>Основное мероприятие "Создание условий для развития спортивного коневодства"</t>
  </si>
  <si>
    <t>11.1.2</t>
  </si>
  <si>
    <t xml:space="preserve">Осуществление возмещения части затрат по уплате процентной ставки по инвестиционным кредитам </t>
  </si>
  <si>
    <t>12.1</t>
  </si>
  <si>
    <t>882
812
815</t>
  </si>
  <si>
    <t>Поголовье лошадей в Республике Башкортостан</t>
  </si>
  <si>
    <t>15</t>
  </si>
  <si>
    <t>Доля выявляемых недоброкачественных продуктов и сырья животного происхождения в общем числе  продуктов животного происхождения, проверенных на  трихинеллез</t>
  </si>
  <si>
    <t>Располагаемые ресурсы домашних хозяйств (в среднем на 1 члена домашнего хозяйства в месяц) в сельской местности</t>
  </si>
  <si>
    <t>рубли</t>
  </si>
  <si>
    <t>Производство молока в СХП и К(Ф)Х, включая ИП</t>
  </si>
  <si>
    <t>Валовой сбор овощей в зимних теплицах в СХП и К(Ф)Х, включая ИП</t>
  </si>
  <si>
    <t>Валовой сбор плодов и ягод в СХП и К(Ф)Х, включая ИП</t>
  </si>
  <si>
    <t>Объем реализованного семенного картофеля</t>
  </si>
  <si>
    <t>Объем произведенных семян подсолнечника</t>
  </si>
  <si>
    <t>Объем реализованных семян подсолнечника</t>
  </si>
  <si>
    <t>Повышение молочной продуктивности коров в СХП</t>
  </si>
  <si>
    <t>Повышение продуктивности мясного скота в СХП</t>
  </si>
  <si>
    <t>Создание новых сортов сельскохозяйственных культур</t>
  </si>
  <si>
    <t xml:space="preserve">Количество реализованных  проектов местных инициатив граждан, проживающих в сельской местности, получивших грантовую поддержку
</t>
  </si>
  <si>
    <t>Поголовье дойных кобыл в СХП и К(Ф)Х, включая ИП</t>
  </si>
  <si>
    <t>12.2</t>
  </si>
  <si>
    <t>12.3</t>
  </si>
  <si>
    <t>Обеспечение реализации мероприятий по переподготовке, повышению квалификации и целевому обучению кадров агропромышленного комплекса  Республики Башкортостан</t>
  </si>
  <si>
    <t>Организация предоставления специализированной гидрометеорологической информации</t>
  </si>
  <si>
    <t>10.10</t>
  </si>
  <si>
    <t>Основное мероприятие  "Предотвращение заноса и распространения африканской чумы свиней (АЧС) на территории Республики Башкортостан"</t>
  </si>
  <si>
    <t xml:space="preserve">Обеспечение предотвращения заноса и распространения африканской чумы свиней (АЧС) на территории Республики Башкортостан                                                           </t>
  </si>
  <si>
    <t>Осуществление возмещения части затрат по уплате процентной ставки по инвестиционным кредитам</t>
  </si>
  <si>
    <t>Основное мероприятие  "Создание условий для развития продуктивного коневодства"</t>
  </si>
  <si>
    <t>Поддержание доходности сельскохозяйственных товаропроизводителей в области молочного коневодства</t>
  </si>
  <si>
    <t>12.1.1</t>
  </si>
  <si>
    <t>Основное мероприятие "Создание условий для развития племенного коневодства"</t>
  </si>
  <si>
    <t>12.2.1</t>
  </si>
  <si>
    <t>12.2.2</t>
  </si>
  <si>
    <t>16</t>
  </si>
  <si>
    <t>12.2.3</t>
  </si>
  <si>
    <t>Осуществление ипподромных испытаний племенных лошадей</t>
  </si>
  <si>
    <t>Основное мероприятие
"Создание условий для развития спортивного коневодства"</t>
  </si>
  <si>
    <t>12.3.1</t>
  </si>
  <si>
    <t xml:space="preserve">Формирование призового фонда на бега и скачки </t>
  </si>
  <si>
    <t>12.3.2</t>
  </si>
  <si>
    <t>12.3.3</t>
  </si>
  <si>
    <t>Расходы бюджета Республики Башкортостан на оказание государственной услуги (выполнение работы), тыс. рублей</t>
  </si>
  <si>
    <t xml:space="preserve"> Подпрограмма "Развитие подотрасли животноводства, переработки и реализации продукции животноводства"</t>
  </si>
  <si>
    <t>1.1.6.</t>
  </si>
  <si>
    <t>Подпрограмма  "Техническая и технологическая модернизация, инновационное развитие сельскохозяйственного производства"</t>
  </si>
  <si>
    <t>человеко-часы</t>
  </si>
  <si>
    <t>04 мая 2018 г.</t>
  </si>
  <si>
    <t>№ 195</t>
  </si>
  <si>
    <t xml:space="preserve">Обеспечение предотвращения заноса и распространения африканской чумы свиней (АЧС) на территории Республики Башкортостан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</si>
  <si>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5969.000</t>
  </si>
  <si>
    <t>5957.000</t>
  </si>
  <si>
    <t>2202.000</t>
  </si>
  <si>
    <t>ОТЧЕТ
о реализации государственной программы</t>
  </si>
  <si>
    <t>(отчетный период)</t>
  </si>
  <si>
    <t>план на 
текущий год</t>
  </si>
  <si>
    <t>значение на конец отчетного периода</t>
  </si>
  <si>
    <t>Обоснование отклонения фактического  значения целевого индикатора и показателя государственной программы от его планового значения на конец отчетного периода</t>
  </si>
  <si>
    <t>Прирост объемов производства семенного картофеля и овощей открытого грунта в СХП и К(Ф)Х, включая ИП</t>
  </si>
  <si>
    <t>Источник финансового обеспечения</t>
  </si>
  <si>
    <t>Объем финансового обеспечения реализации 
государственной программы, тыс. рублей</t>
  </si>
  <si>
    <t>Предусмотрено на реализацию государственной программы в текущем году</t>
  </si>
  <si>
    <t>к предусмотренному объему на текущий год, %</t>
  </si>
  <si>
    <t>к предельному объему финансирования, %</t>
  </si>
  <si>
    <t xml:space="preserve">Предельные объемы финансирования 
реализации 
государственной программы на 
текущий период
</t>
  </si>
  <si>
    <t>3. Отчет о выполнении мероприятий государственной программы</t>
  </si>
  <si>
    <t>плановый</t>
  </si>
  <si>
    <t>Ожидаемый непосрдственный результат</t>
  </si>
  <si>
    <t>Достигнутый непосрдственный результат</t>
  </si>
  <si>
    <t>Процент выполнения целевого индикатора, для достижения которого реализуется основное мероприятие, мероприятие</t>
  </si>
  <si>
    <t>Процент выполнения ПНР</t>
  </si>
  <si>
    <t>Примечания</t>
  </si>
  <si>
    <t>Индекс производства пищевых продуктов (в сопоставимых ценах к предыдущему году)</t>
  </si>
  <si>
    <t>11. Подпрограмма "Стимулирование инвестиционной деятельности в агропромышленном комплексе"</t>
  </si>
  <si>
    <r>
      <t xml:space="preserve">Ответственный исполнитель государственной программы: </t>
    </r>
    <r>
      <rPr>
        <u/>
        <sz val="14"/>
        <color theme="1"/>
        <rFont val="Times New Roman"/>
        <family val="1"/>
        <charset val="204"/>
      </rPr>
      <t>Министерство сельского хозяйства Республики Башкортостан</t>
    </r>
  </si>
  <si>
    <t>Осуществление несвязанной поддержки в области растениеводства сельскохозяйственным товаропроизводителям</t>
  </si>
  <si>
    <t>Обеспечение реализации доходогенерирующих проектов</t>
  </si>
  <si>
    <t>12.9.05.62840</t>
  </si>
  <si>
    <t>5998.067</t>
  </si>
  <si>
    <t>Основное мероприятие "Обеспечение развития внешнеторговых связей и международного сотрудничества в агропромышленном секторе"</t>
  </si>
  <si>
    <r>
      <t xml:space="preserve">Ответственный исполнитель государственной программы  </t>
    </r>
    <r>
      <rPr>
        <u/>
        <sz val="14"/>
        <rFont val="Times New Roman"/>
        <family val="1"/>
        <charset val="204"/>
      </rPr>
      <t>Министерство сельского хозяйства Республики Башкортостан</t>
    </r>
  </si>
  <si>
    <r>
      <t xml:space="preserve">Бюджетная актуализация в соответствии с законом о бюджете на </t>
    </r>
    <r>
      <rPr>
        <u/>
        <sz val="14"/>
        <rFont val="Times New Roman"/>
        <family val="1"/>
        <charset val="204"/>
      </rPr>
      <t>2013</t>
    </r>
    <r>
      <rPr>
        <sz val="14"/>
        <rFont val="Times New Roman"/>
        <family val="1"/>
        <charset val="204"/>
      </rPr>
      <t xml:space="preserve"> года и плановый период 2014-2016 годы (с изм. №79-з, 12-з)</t>
    </r>
  </si>
  <si>
    <r>
      <t xml:space="preserve">Бюджетная актуализация в соответствии с законом о бюджете на </t>
    </r>
    <r>
      <rPr>
        <u/>
        <sz val="14"/>
        <rFont val="Times New Roman"/>
        <family val="1"/>
        <charset val="204"/>
      </rPr>
      <t>2014</t>
    </r>
    <r>
      <rPr>
        <sz val="14"/>
        <rFont val="Times New Roman"/>
        <family val="1"/>
        <charset val="204"/>
      </rPr>
      <t xml:space="preserve"> года и плановый период 2015-2017 годы (с изм. №79-з, 12-з)</t>
    </r>
  </si>
  <si>
    <r>
      <t xml:space="preserve">Бюджетная актуализация в соответствии с законом о бюджете на </t>
    </r>
    <r>
      <rPr>
        <u/>
        <sz val="14"/>
        <rFont val="Times New Roman"/>
        <family val="1"/>
        <charset val="204"/>
      </rPr>
      <t>2014</t>
    </r>
    <r>
      <rPr>
        <sz val="14"/>
        <rFont val="Times New Roman"/>
        <family val="1"/>
        <charset val="204"/>
      </rPr>
      <t xml:space="preserve"> год и плановый период 2015-2017 годы (с изм. №79-з, 12-з)</t>
    </r>
  </si>
  <si>
    <t>Доля продукции, произведенной СХП и К(Ф)Х, включая ИП, в валовой продукции сельского хозяйства</t>
  </si>
  <si>
    <t>Доля охвата сельскохозяйственных и домашних животных и птиц противоэпизоотическими мероприятиями в общем количестве сельскохозяйственных и домашних животных и птиц в Республике Башкортостан</t>
  </si>
  <si>
    <t>17</t>
  </si>
  <si>
    <t>руб.</t>
  </si>
  <si>
    <t>тыс. т кормовых единиц</t>
  </si>
  <si>
    <t>т</t>
  </si>
  <si>
    <t>5.7</t>
  </si>
  <si>
    <t>5.8</t>
  </si>
  <si>
    <t>5.9</t>
  </si>
  <si>
    <t>5.11</t>
  </si>
  <si>
    <t>Снижение потребления энергоресурсов в сельском хозяйстве за счет экономии</t>
  </si>
  <si>
    <t>5.12</t>
  </si>
  <si>
    <t>5.13</t>
  </si>
  <si>
    <t>5.14</t>
  </si>
  <si>
    <t>5.15</t>
  </si>
  <si>
    <t>5.16</t>
  </si>
  <si>
    <t>5.17</t>
  </si>
  <si>
    <t>5.18</t>
  </si>
  <si>
    <t>5.19</t>
  </si>
  <si>
    <t>Доля самоходной сельскохозяйственной техники, эксплуатируемой с соблюдением установленных норм, в общем количестве самоходных машин, зарегистрированных в агропромышленном комплексе</t>
  </si>
  <si>
    <t>тыс. кв. м</t>
  </si>
  <si>
    <t>Объем ввода (приобретения) жилья для граждан, проживающих в сельской местности, кроме молодых семей и молодых специалистов</t>
  </si>
  <si>
    <t>Объем ввода (приобретения) жилья для молодых семей и молодых специалистов, проживающих в сельской местности</t>
  </si>
  <si>
    <t xml:space="preserve">Прирост объема производства продукции растениеводства на  землях сельскохозяйственного назначения за счет реализации мероприятий подпрограммы (нарастающим итогом – с, до)
</t>
  </si>
  <si>
    <t xml:space="preserve">Защита и сохранение сельскохозяйственных угодий от ветровой эрозии и опустынивания за счет проведения агролесо-фитомелиоративных мероприятий, направленных на закрепление песков, всего, в том числе за счет:
</t>
  </si>
  <si>
    <t>тыс. т</t>
  </si>
  <si>
    <t>млн. условных  банок</t>
  </si>
  <si>
    <t>10.11</t>
  </si>
  <si>
    <t>10.12</t>
  </si>
  <si>
    <t>10.13</t>
  </si>
  <si>
    <t>10.14</t>
  </si>
  <si>
    <t>10.15</t>
  </si>
  <si>
    <t>10.16</t>
  </si>
  <si>
    <t>Среднесуточный привес на откорме и выращивании крупного рогатого скота в сельскохозяйственных организациях, не относящихся к субъектам малого предпринимательства</t>
  </si>
  <si>
    <t>г</t>
  </si>
  <si>
    <t>10.17</t>
  </si>
  <si>
    <t>10.18</t>
  </si>
  <si>
    <t>10.19</t>
  </si>
  <si>
    <t>10.20</t>
  </si>
  <si>
    <t>10.21</t>
  </si>
  <si>
    <t>10.23</t>
  </si>
  <si>
    <t>10.24</t>
  </si>
  <si>
    <t>10.26</t>
  </si>
  <si>
    <t>10.27</t>
  </si>
  <si>
    <t>10.29</t>
  </si>
  <si>
    <t>Доля площади, засеваемой элитными семенами, в общей площади посевов, занятой семенами сортов растений</t>
  </si>
  <si>
    <t>Объем произведенного семенного картофеля</t>
  </si>
  <si>
    <t>10.31</t>
  </si>
  <si>
    <t>10.32</t>
  </si>
  <si>
    <t>10.33</t>
  </si>
  <si>
    <t>10.34</t>
  </si>
  <si>
    <t>Объем семенного картофеля, направленного на посадку (посев) в целях размножения</t>
  </si>
  <si>
    <t>10.35</t>
  </si>
  <si>
    <t>10.36</t>
  </si>
  <si>
    <t>Прирост объема сельскохозяйственной продукции, произведенной К(Ф)Х, включая ИП, получившими грантовую поддержку, к году, предшествующему году предоставления субсидии</t>
  </si>
  <si>
    <t>10.37</t>
  </si>
  <si>
    <t>Количество новых постоянных рабочих мест, созданных в К(Ф)Х, включая ИП, осуществивших проекты создания и развития своих хозяйств с помощью грантовой поддержки</t>
  </si>
  <si>
    <t>10.38</t>
  </si>
  <si>
    <t>10.39</t>
  </si>
  <si>
    <t>Количество новых постоянных рабочих мест, созданных в СПоК, получивших грантовую поддержку для развития материально-технической базы</t>
  </si>
  <si>
    <t>Прирост объема сельскохозяйственной продукции, реализованной СПоК, получившими грантовую поддержку, к объему в году, предшествующем году предоставления субсидии</t>
  </si>
  <si>
    <t>10.41</t>
  </si>
  <si>
    <t xml:space="preserve">Размер посевных площадей, занятых зерновыми, зернобобовыми и кормовыми сельскохозяйственными культурами в Республике Башкортостан
</t>
  </si>
  <si>
    <t>10.42</t>
  </si>
  <si>
    <t>10.43</t>
  </si>
  <si>
    <t>10.44</t>
  </si>
  <si>
    <t>тыс. т зерновых  единиц</t>
  </si>
  <si>
    <t>10.45</t>
  </si>
  <si>
    <t>Индекс производства напитков (в сопоставимых ценах) к предыдущему году</t>
  </si>
  <si>
    <t>Объем производства мяса свинины в СХП и К(Ф)Х, включая ИП</t>
  </si>
  <si>
    <t>10.47</t>
  </si>
  <si>
    <t>Прирост объема производства продукции товарной аквакультуры в отчетном году по отношению к предыдущему году в рамках инвестиционных проектов, осуществляемых с государственной поддержкой</t>
  </si>
  <si>
    <t>10.48</t>
  </si>
  <si>
    <t>10.49</t>
  </si>
  <si>
    <t>10.50</t>
  </si>
  <si>
    <t xml:space="preserve">Объем введенных в год предоставления иных межбюджетных трансфертов, а также в годах, предшествующих году предоставления иных межбюджетных трансфертов, мощностей селекционно-семеноводческих центров в растениеводстве
</t>
  </si>
  <si>
    <t>тыс. т семян</t>
  </si>
  <si>
    <t>Поголовье жеребых кобыл от племенных жеребцов-производителей</t>
  </si>
  <si>
    <t>12.5</t>
  </si>
  <si>
    <t>Доля успешных исследований (выступлений) лошадей в общем числе проведенных исследований (выступлений)</t>
  </si>
  <si>
    <t>Проведение плановых профилактических вакцинаций животных (птиц) против особо опасных болезней животных и болезней, общих для человека и животных (птиц)</t>
  </si>
  <si>
    <t>Проведение плановых лабораторных исследований на особо опасные болезни животных (птиц), болезни, общие для человека и животных (птиц), включая отбор проб и их транспортировку</t>
  </si>
  <si>
    <t>Проведение лабораторных исследований в рамках осуществления регионального государственного ветеринарного надзора, включая отбор проб   и их транспортировку</t>
  </si>
  <si>
    <t>Предоставление консультационной помощи в рамках государственной аграрной политики</t>
  </si>
  <si>
    <t>Создание и внедрение в агропромышленный комплекс Республики Башкортостан конкурентоспособных отечественных технологий, основанных на новейших достижениях науки</t>
  </si>
  <si>
    <t>Создание и внедрение в агропромышленный комплекс Республики Башкортостан современных систем управления, основанных на новейших достижениях отечественных информационных разработок</t>
  </si>
  <si>
    <t>Министерство сельского хозяйства Республики Башкортостан;
Государственный комитет Республики Башкортостан  по транспорту и дорожному хозяйству</t>
  </si>
  <si>
    <t>Государственный комитет Республики Башкортостан  по транспорту и дорожному хозяйству</t>
  </si>
  <si>
    <t>Министерство сельского хозяйства Республики Башкортостан;
ГКУ РБ Управление по мелиорации земель</t>
  </si>
  <si>
    <t>Обеспечение реализации мероприятий по сохранению и (или) наращиванию площадей многолетних плодовых и ягодных насаждений</t>
  </si>
  <si>
    <t>Обеспечение поддержки по развитию племенного скотоводства мясного направления</t>
  </si>
  <si>
    <t>Обеспечение поддержки в целях развития племенного животноводства</t>
  </si>
  <si>
    <t>Обеспечение возмещения части процентной ставки по долгосрочным, среднесрочным и краткосрочным кредитам, взятым субъектами малых форм хозяйствования</t>
  </si>
  <si>
    <t>Основное мероприятие "Обеспечение развития современной производственной инфраструктуры замкнутого цикла"</t>
  </si>
  <si>
    <t>Осуществление несвязанной поддержки в области  растениеводства сельскохозяйственным товаропроизводителям</t>
  </si>
  <si>
    <t>Обеспечение достижения показателей в области сельскохозяйственного производства</t>
  </si>
  <si>
    <t>Обеспечение средствами химизации производства в области растениеводства Республики Башкортостан</t>
  </si>
  <si>
    <t>Министерство сельского хозяйства Республики Башкортостан;
ГБНУ "Академия наук РБ"</t>
  </si>
  <si>
    <t>10.11.1</t>
  </si>
  <si>
    <t>10.11.2</t>
  </si>
  <si>
    <t xml:space="preserve">Обеспечение государственной поддержки в целях приобретения племенного молодняка крупного рогатого скота молочного направления продуктивности
</t>
  </si>
  <si>
    <t>10.12.1</t>
  </si>
  <si>
    <t xml:space="preserve">Обеспечение  возмещения части прямых понесенных затрат при создании и (или) модернизации объектов тепличных комплексов для производства овощей в защищенном грунте, а также при приобретении техники и оборудования </t>
  </si>
  <si>
    <t>Обеспечение возмещения прямых понесенных затрат на создание и (или) модернизацию хранилищ, а также на приобретение техники и оборудования</t>
  </si>
  <si>
    <t>Осуществление мероприятий по приобретению призовых лошадей</t>
  </si>
  <si>
    <t>Осуществление мероприятий по приобретению продуктивных лошадей</t>
  </si>
  <si>
    <t>12.2.4</t>
  </si>
  <si>
    <t>Организация проведения исследований (выступлений) племенных лошадей</t>
  </si>
  <si>
    <t>12.3.4</t>
  </si>
  <si>
    <t>Организация и проведение тренинга лошадей</t>
  </si>
  <si>
    <t xml:space="preserve">Доля выполненных в полном объеме мероприятий государственной программы в общем количестве ее мероприятий, % 
(количество выполненных в полном объеме мероприятий государственной программы, единицы)
</t>
  </si>
  <si>
    <t xml:space="preserve">Доля невыполненных мероприятий государственной программы в общем количестве ее мероприятий, % 
(количество невыполненных мероприятий государственной программы, единицы)
</t>
  </si>
  <si>
    <t>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</t>
  </si>
  <si>
    <t>количество голов / тыс. голов</t>
  </si>
  <si>
    <t>штуки</t>
  </si>
  <si>
    <t>2.1.2.</t>
  </si>
  <si>
    <t>количество проведенных консультаций</t>
  </si>
  <si>
    <t>2.1.7.</t>
  </si>
  <si>
    <t>4.1.</t>
  </si>
  <si>
    <t>4.1.1.</t>
  </si>
  <si>
    <t>количество исследований (выступлений) лошадей</t>
  </si>
  <si>
    <t>3-4 квартал</t>
  </si>
  <si>
    <t>13.1</t>
  </si>
  <si>
    <t>3105.000</t>
  </si>
  <si>
    <t>5934.000</t>
  </si>
  <si>
    <t>5967.000</t>
  </si>
  <si>
    <t>Основное мероприятие 
"Обеспечение развития малых форм хозяйствования и кооперации на селе"</t>
  </si>
  <si>
    <t>Основное мероприятие 
"Поддержание доходности сельскохозяйственных товаропроизводителей"</t>
  </si>
  <si>
    <t>Основное мероприятие 
"Создание условий для производства молока"</t>
  </si>
  <si>
    <t>Основное мероприятие
 "Создание условий для развития племенного дела"</t>
  </si>
  <si>
    <t>Обеспечение государственной поддержки в целях приобретения племенного молодняка крупного рогатого скота молочного направления продуктивности</t>
  </si>
  <si>
    <t>Основное мероприятие 
"Предотвращение заноса и распространения африканской чумы свиней (АЧС) на территории Республики Башкортостан"</t>
  </si>
  <si>
    <t>Основное мероприятие 
"Создание условий для развития продуктивного коневодства"</t>
  </si>
  <si>
    <t>Основное мероприятие 
"Создание условий для развития племенного коневодства"</t>
  </si>
  <si>
    <t>Основное мероприятие 
"Создание условий для развития спортивного коневодства"</t>
  </si>
  <si>
    <t>Основное мероприятие 
"Обеспечение мероприятий по поддержанию отдельных отраслей сельского хозяйства"</t>
  </si>
  <si>
    <t>Основное мероприятие 
"Обеспечение сохранности производственных ресурсов в отраслях агропромышленного комплекса"</t>
  </si>
  <si>
    <t>Основное мероприятие 
"Обеспечение увеличения продуктивности в животноводстве и растениеводстве"</t>
  </si>
  <si>
    <t>Основное мероприятие 
"Государственная поддержка аквакультуры (товарного рыбоводства)"</t>
  </si>
  <si>
    <t>Основное мероприятие 
"Создание и модернизация объектов агропромышленного комплекса"</t>
  </si>
  <si>
    <t>Основное мероприятие 
"Руководство и управление в сфере установленных функций"</t>
  </si>
  <si>
    <t>20 декабря 2018 г.</t>
  </si>
  <si>
    <t>№ 631</t>
  </si>
  <si>
    <t>Изменение формулировки «долгосрочная целевая программа «Развитие сельского хозяйства и регулирование рынков сельскохозяйственной продукции, сырья и продовольствия» на 2013-2020 годы» на «государственная программа «Развитие сельского хозяйства и регулирование рынков сельскохозяйственной продукции, сырья и продовольствия в Республике Башкортостан» (в соответствии с ФЗ от 07.05.2013 года №104-ФЗ). Включение понятия несвязанная поддержка</t>
  </si>
  <si>
    <t>Утверждение подпрограммы «Устойчивое развитие сельских территорий Республики Башкортостан до 2020 года» в связи с принятием ФЦП «Устойчивое развитие сельских территорий на 2014-2017 годы и период до 2020 года» утвержденную постановлением Правительства РФ от 15 июля 2013 года № 598</t>
  </si>
  <si>
    <t>Утверждение подпрограммы «Развитие мелиорации земель сельскохозяйственного назначения в Республике Башкортостан на период 2014-2020 годы» в связи с утверждением ФЦП «Развитие мелиорации земель сельскохозяйственного назначения России на 2014-2020 годы» постановлением Правительства РФ № 922 от 12 октября 2013 года</t>
  </si>
  <si>
    <t>Внесение изменений в государственную программу в соответствие с рекомендациями Минсельхоза России в части консолидации мер государственной поддержки и корректировки согласованных Минсельхозом России целевых индикаторов</t>
  </si>
  <si>
    <t>Бюджетной актуализации в соответствии с Законом Республики Башкортостан «О бюджете Республики Башкортостан на  2018 год и на плановый период 2019 и 2020 годов», утвержденного от 30.11.2017 г. № 549-з и Закона Республики Башкортостан «О бюджете Республики Башкортостан на 2017 год и на плановый период 2018 и 2019 годов» от 22.12.2017 г. № 565-з.
Изменение значений целевых показателей Государственной программы на 2018-2020 годы, согласованные профильными департаментами Минсельхоза России в целях заключения соглашений о предоставлении субъектам РФ «Единой субсидии» на 2018-2020 гг.
Включение в Государственную программу подпрограммы «Развитие коневодства Республики Башкортостан» на 2018-2020 гг., во исполнение поручения Премьер-министра Правительства Республики Башкортостан Р.Х. Марданова.
Внесение изменений по тексту подпрограммы "Устойчивое развитие сельских территорий Республики Башкортостан до 2020 года"</t>
  </si>
  <si>
    <t>Доля выявленных недоброкачественных продуктов и сырья животного происхождения в общем числе проверенных продуктов животного происхождения</t>
  </si>
  <si>
    <t xml:space="preserve">Доля застрахованной посевной (посадочной) площади в общей посевной (посадочной) площади (в условных единицах площади) </t>
  </si>
  <si>
    <t>Доля застрахованного поголовья сельскохозяйственных животных в общем поголовье сельскохозяйственных животных</t>
  </si>
  <si>
    <t>Объем введенных в год предоставления иных межбюджетных трансфертов, а также в годах, предшествующих году предоставления иных межбюджетных трансфертов, мощностей животноводческих комплексов молочного направления (молочных ферм)</t>
  </si>
  <si>
    <t>скотоместа</t>
  </si>
  <si>
    <t>11.9</t>
  </si>
  <si>
    <t>Объем введенных в год предоставления иных межбюджетных трансфертов, а также в годах, предшествующих году предоставления иных межбюджетных трансфертов, мощностей по созданию и (или) модернизации объектов по производству сухих молочных продуктов для детского питания и компонентов для них</t>
  </si>
  <si>
    <t>12.6</t>
  </si>
  <si>
    <t>Наименование государственной программы (подпрограммы, основного мероприятия, регионального проекта/приоритетного проекта Республики Башкортостан/ведомственного регионального проекта, мероприятия)</t>
  </si>
  <si>
    <t>Коды классификации расходов бюджета 
Республики Башкортостан</t>
  </si>
  <si>
    <t>Наименование подпрограммы (основного мероприятия/ регионального проекта/приоритетного проекта Республики Башкортостан/ведомственного регионального проекта, мероприятия)</t>
  </si>
  <si>
    <t>Ответственный исполнитель подпрограммы (основного мероприятия/ регионального проекта/приоритетного проекта Республики Башкортостан/ведомственного регионального проекта, мероприятия)</t>
  </si>
  <si>
    <r>
      <t xml:space="preserve">Ответственный исполнитель государственной программы - </t>
    </r>
    <r>
      <rPr>
        <u/>
        <sz val="14"/>
        <rFont val="Times New Roman"/>
        <family val="1"/>
        <charset val="204"/>
      </rPr>
      <t>Министерство сельского хояйства Республики Башкортостан</t>
    </r>
  </si>
  <si>
    <t>1. Отчет о достигнутых значениях целевых индикаторов и показателей эффективности реализации государственной программы</t>
  </si>
  <si>
    <t>Вектор достижимости целевого индикатора и показателя (положительный/отрицательный)</t>
  </si>
  <si>
    <t>Статус целевого индикатора и показателя государственной программы (достигнут/не достигнут/данные обоснованно отсутствуют)</t>
  </si>
  <si>
    <t>положительный</t>
  </si>
  <si>
    <t>отрицательный</t>
  </si>
  <si>
    <t>Подпрограмма 1 "Развитие подотрасли растениеводства, переработки и реализации продукции растениеводства"</t>
  </si>
  <si>
    <t>Подпрограмма 2 "Развитие подотрасли животноводства, переработки и реализации продукции животноводства"</t>
  </si>
  <si>
    <t>Подпрограмма 3 "Развитие мясного скотоводства"</t>
  </si>
  <si>
    <t>Подпрограмма 4 "Поддержка малых форм хозяйствования"</t>
  </si>
  <si>
    <t>Подпрограмма 5 "Техническая и технологическая модернизация, инновационное развитие сельскохозяйственного производства"</t>
  </si>
  <si>
    <t>Подпрограмма 6 "Устойчивое развитие сельских территорий Республики Башкортостан"</t>
  </si>
  <si>
    <t>Подпрограмма 7 "Развитие мелиорации земель сельскохозяйственного назначения в Республике Башкортостан"</t>
  </si>
  <si>
    <t xml:space="preserve">Республиканская целевая программа "Развитие молочного скотоводства и увеличение производства молока. Комплексная модернизация 500 молочно-товарных ферм в Республике Башкортостан" на 2012-2016 годы, утвержденная постановлением Правительства Республики Башкортостан от 17 апреля 2012 года № 112
</t>
  </si>
  <si>
    <t>Подпрограмма 9 "Развитие молочного скотоводства в Республике Башкортостан"</t>
  </si>
  <si>
    <t>Подпрограмма 10 "Развитие отраслей агропромышленного комплекса"</t>
  </si>
  <si>
    <t>Подпрограмма 12 "Развитие коневодства Республики Башкортостан"</t>
  </si>
  <si>
    <t xml:space="preserve"> 2. Отчет о расходах на реализацию государственной программы за счет всех источников ее финансового обеспечения</t>
  </si>
  <si>
    <t xml:space="preserve">Государственная программа </t>
  </si>
  <si>
    <t>Подпрограмма 2
"Развитие подотрасли животноводства, переработки и реализации продукции животноводства"</t>
  </si>
  <si>
    <t>Подпрограмма 1 
"Развитие подотрасли растениеводства, переработки и реализации продукции растениеводства"</t>
  </si>
  <si>
    <t>Подпрограмма 3 
"Развитие мясного скотоводства"</t>
  </si>
  <si>
    <t>Подпрограмма 4 
"Поддержка малых форм хозяйствования"</t>
  </si>
  <si>
    <t>Подпрограмма 6 
"Устойчивое развитие сельских территорий Республики Башкортостан"</t>
  </si>
  <si>
    <t>Подпрограмма 5
"Техническая и технологическая модернизация, инновационное развитие сельскохозяйственного производства"</t>
  </si>
  <si>
    <t>Подпрограмма 7
"Развитие мелиорации земель сельскохозяйственного назначения в Республике Башкортостан"</t>
  </si>
  <si>
    <t>Подпрограмма 9
 "Развитие молочного скотоводства в Республике Башкортостан"</t>
  </si>
  <si>
    <t>Подпрограмма 10
"Развитие отраслей агропромышленного комплекса"</t>
  </si>
  <si>
    <t>Подпрограмма 11
"Стимулирование инвестиционной деятельности в агропромышленном комплексе"</t>
  </si>
  <si>
    <t>Подпрограмма 12
"Развитие коневодства в Республике Башкортостан"</t>
  </si>
  <si>
    <t>Подпрограмма 13
"Обеспечение реализации государственной программы "Развитие сельского хозяйства и регулирование рынков сельскохозяйственной продукции, сырья и продовольствия в Республике Башкортостан"</t>
  </si>
  <si>
    <t>Подпрограмма "Техническая и технологическая модернизация, инновационное развитие сельскохозяйственного производства"</t>
  </si>
  <si>
    <t>Подпрограмма 11 "Стимулирование инвестиционной деятельности в агропромышленном комплексе"</t>
  </si>
  <si>
    <t xml:space="preserve">Подпрограмма  12 "Развитие коневодства Республики Башкортостан"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</si>
  <si>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13 "Обеспечение реализации государственной программы "Развитие сельского хозяйства и регулирование рынков сельскохозяйственной продукции, сырья и продовольствия в Республике Башкортостан""</t>
  </si>
  <si>
    <t xml:space="preserve"> "Развитие сельского хозяйства и регулирование рынков сельскохозяйственной продукции, сырья и продовольствия в Республике Башкортостан"</t>
  </si>
  <si>
    <t>7.7</t>
  </si>
  <si>
    <t>Региональный проект "Экспорт продукции АПК в Республике Башкортостан"</t>
  </si>
  <si>
    <t>Региональный проект "Создание системы поддержки фермеров и развитие сельской кооперации"</t>
  </si>
  <si>
    <t xml:space="preserve">Обеспечение реализации государственной поддержки по предоставлению грантов на создание и развитие крестьянских (фермерских) хозяйств </t>
  </si>
  <si>
    <t>10.13.2</t>
  </si>
  <si>
    <t xml:space="preserve">Обеспечение реализации программы государственной поддержки в целях развития сельскохозяйственных потребительских кооперативов </t>
  </si>
  <si>
    <t>Обеспечение возмещения части прямых понесенных затрат при создании и (или) модернизации объектов селекционно-генетических центров в животноводстве, а также при приобретении техники и оборудования</t>
  </si>
  <si>
    <t>11.2.9</t>
  </si>
  <si>
    <t>Обеспечение  возмещения части прямых понесенных затрат при создании и (или) модернизации объектов по производству сухих молочных продуктов для детского питания и компонентов для них, а также на приобретение техники и оборудования</t>
  </si>
  <si>
    <t>12.3.5</t>
  </si>
  <si>
    <t>6.4.1</t>
  </si>
  <si>
    <t xml:space="preserve">Осуществление мероприятий по развитию сети фельдшерско-акушерских пунктов и (или) офисов врачей общей практики в сельской местности </t>
  </si>
  <si>
    <t>5.2.19</t>
  </si>
  <si>
    <t>Проведение мероприятий по защите населения от болезней, общих для человека и животных (птиц), и пищевых отравлений</t>
  </si>
  <si>
    <t>Подпрограмма "Развитие коневодства Республики Башкортостан"</t>
  </si>
  <si>
    <t>4.2.</t>
  </si>
  <si>
    <t>4.2.1.</t>
  </si>
  <si>
    <t xml:space="preserve">18 марта 2019 г. </t>
  </si>
  <si>
    <t>№ 148</t>
  </si>
  <si>
    <t xml:space="preserve">Предусмотрены целевая и бюджетная актуализация государственной программы «Развитие сельского хозяйства и регулирования рынков сельскохозяйственной продукции, сырья и продовольствия в Республике Башкортостан», утвержденной постановлением Правительства Республики Башкортостан от 17 декабря 2012 года № 458 (с последующими изменениями)», а также синхронизация целей, задач и целевых показателей с Прогнозом социально-экономического развития Республики Башкортостан на 2018 год и плановый период 2019 - 2035 годы, Стратегией социально-экономического развития Республики Башкортостан до 2030 года, а также включение мероприятий в соответствии с Указом Президента Российской Федерации от 7 мая 2018 г. № 204 «О национальных целях и стратегических задачах развития Российской Федерации на период до 2024 года»
</t>
  </si>
  <si>
    <t xml:space="preserve">Бюджетная актуализация мероприятий государственной программы в соответствии с п.3.16 Порядка разработки, реализации и оценки эффективности государственных программ Республики Башкортостан, утвержденного Постановлением Правительства Республики Башкортостан от 7 апреля 2014 года №151, а также с утверждением Законов Республики Башкортостан от 24 декабря 2018 года № 26-з «О бюджете Республики Башкортостан на 2019 год и на плановый период 2020 и 2021 годов» и № 24-з «О внесении изменений в Закон Республики Башкортостан "О бюджете Республики Башкортостан на 2018 год и на плановый период 2019 и 2020 годов"».
При заключении соглашения о предоставлении «Единой субсидии» предусмотрено включение новых целевых показателей на 2019-2020 гг. 
В соответствии с Указом Президента РФ от 7 мая 2018 г. № 204 «О национальных целях и стратегических задачах развития Российской Федерации на период до 2024 года» включены следующие региональные проекты: Первичная медико-санитарная помощь в Республике Башкортостан; Развитие экспорта в Республике Башкортостан; Создание системы поддержки фермеров и развитие сельской кооперации.
</t>
  </si>
  <si>
    <t>Показатель определяется по итогам года</t>
  </si>
  <si>
    <t>Работы производятся в 3, 4 квартале отчетного года</t>
  </si>
  <si>
    <t>Показатель определяется по итогам года. 
Значение приведено по итогам 2017 года (на 26.12.2018 г.). Итоговое значение за 2018 г. опубликуется Башкортостанстатом в 4 кв. 2019 г.</t>
  </si>
  <si>
    <t>1 квартал</t>
  </si>
  <si>
    <t>да</t>
  </si>
  <si>
    <t>Реализация мероприятия ожидается к концу года</t>
  </si>
  <si>
    <t>Мероприятие реализуется в соответствии календарному плану утвержденный на 2019 год. Показатель определяется нарастающим итогом в течение года. В соответствии календарному плану услуга  выполнена в полном объеме</t>
  </si>
  <si>
    <t>Ввод в эксплуатацию объектов капитального строительства ожидается в 4 квартале т.г.</t>
  </si>
  <si>
    <t>Реализация мероприятия ожидается в 3-4 кв. т.г.</t>
  </si>
  <si>
    <t>Реализация мероприятия определяется по итогам года</t>
  </si>
  <si>
    <t>Реализация мероприятия определяется по итогам года. Показатель определяется по мере поступления заявлений и проведения конкурсного отбора</t>
  </si>
  <si>
    <t>12.6.01.72230; 12.6.01.72220; 12.6.01.R5675; 12.6.01.R0185; 12.6.7228; 1001199</t>
  </si>
  <si>
    <t>12.6.01.72220; 12.6.01.R5675; 12.6.01.R0185; 12.6.01.50182; 12.6.5018; 1001199</t>
  </si>
  <si>
    <t>12.6.01.72220; 12.6.01.R5676; 12.6.01.R0186; 12.6.01.50182; 12.6.5018; 1001199</t>
  </si>
  <si>
    <t>12.6.01.R5673; 12.6.01.72260; 12.6.01.R0183; 12.6.7226; 12.6.0612; 1001199</t>
  </si>
  <si>
    <t>12.6.01.R5673; 12.6.01.R0183; 12.6.01.50182; 12.6.5018; 1001199</t>
  </si>
  <si>
    <t>12.6.01.72220; 12.6.01.R5676; 12.6.01.72230; 12.6.01.R0186; 12.6.7229; 12.6.0574</t>
  </si>
  <si>
    <t>12.6.02.R5677; 12.6.02.72560; 12.6.02.R0187; 12.6.7242</t>
  </si>
  <si>
    <t>12.6.03.R5671; 12.6.03.72190; 12.6.03.R0181; 12.6.7224; 12.6.0607; 1001199; 1030002</t>
  </si>
  <si>
    <t>0502</t>
  </si>
  <si>
    <t>12.6.03.R5671; 12.6.03.R0181; 12.6.03.50182; 12.6.5018; 1001199; 1030002</t>
  </si>
  <si>
    <t>0902</t>
  </si>
  <si>
    <t>12.6.N1.55678; 12.6.N1.62810</t>
  </si>
  <si>
    <t>5998.196</t>
  </si>
  <si>
    <t>12.7.01.R5680; 12.7.01.R0760; 12.7.0282</t>
  </si>
  <si>
    <t>12.7.01.R5680; 12.7.01.R0760; 12.7.01.50760; 12.7.5076</t>
  </si>
  <si>
    <t>12.7.02.R5680; 12.7.02.R0760; 12.7.0282</t>
  </si>
  <si>
    <t>12.7.02.R5680; 12.7.02.R0760; 12.7.02.50760;  12.7.5076</t>
  </si>
  <si>
    <t>12.7.03.00000</t>
  </si>
  <si>
    <t>12.7.Т2.55680</t>
  </si>
  <si>
    <t>5998.146</t>
  </si>
  <si>
    <t>12.9.03.00000</t>
  </si>
  <si>
    <t>882</t>
  </si>
  <si>
    <t>12.9.06.00000</t>
  </si>
  <si>
    <t>12.9.06.62430</t>
  </si>
  <si>
    <t>5980.000</t>
  </si>
  <si>
    <t>12.9.07.00000</t>
  </si>
  <si>
    <t>882
819</t>
  </si>
  <si>
    <t>12.9.08.00000</t>
  </si>
  <si>
    <t>12.9.08.R5420; 12.9.08.65420</t>
  </si>
  <si>
    <t>12.9.09.00000</t>
  </si>
  <si>
    <t>Региональный проект
 "Создание системы поддержки фермеров и развитие сельской кооперации"</t>
  </si>
  <si>
    <t>12.Б.00.00000</t>
  </si>
  <si>
    <t>12.Б.01.00000</t>
  </si>
  <si>
    <t xml:space="preserve">12.Б.01.R5440; 12.Б.01.R433А; 12.Б.01.R443О;  </t>
  </si>
  <si>
    <t>5987.000</t>
  </si>
  <si>
    <t>12.Б.02.00000</t>
  </si>
  <si>
    <t>12.Б.02.6545Г</t>
  </si>
  <si>
    <t>12.Б.02.6545Д</t>
  </si>
  <si>
    <t>5949.000</t>
  </si>
  <si>
    <t>12.Б.02.6545А</t>
  </si>
  <si>
    <t>5673.000</t>
  </si>
  <si>
    <t>12.Д.00.00000</t>
  </si>
  <si>
    <t>12.Д.01.00000</t>
  </si>
  <si>
    <t>12.Д.01.62240</t>
  </si>
  <si>
    <t>12.Д.02.00000</t>
  </si>
  <si>
    <t>12.Д.02.62250</t>
  </si>
  <si>
    <t>5998.041</t>
  </si>
  <si>
    <t>12.Д.02.62260</t>
  </si>
  <si>
    <t>5998.042</t>
  </si>
  <si>
    <t>12.Д.02.26190</t>
  </si>
  <si>
    <t>12.Д.03.00000</t>
  </si>
  <si>
    <t>5998.040</t>
  </si>
  <si>
    <t>12.6.03.R5672; 12.6.03.72250; 12.6.03.R0182; 12.6.7225; 12.6.0608; 1001199</t>
  </si>
  <si>
    <t>12.6.03.R5672; 12.6.03.R0182; 12.6.03.50182; 12.6.5018; 1001199</t>
  </si>
  <si>
    <t>4118.000</t>
  </si>
  <si>
    <t>Осуществление мероприятий по строительству, реконструкции, в том числе с элементами реставрации, техническому перевооружению объектов капитального строительства в агропромышленном комплексе</t>
  </si>
  <si>
    <t>12.Б.02.61305</t>
  </si>
  <si>
    <t>5998.158</t>
  </si>
  <si>
    <t>Осуществление визитов официальных делегаций, официальных и должностных лиц Республики Башкортостан в зарубежные страны и субъекты Российской Федерации, организация приемов в Республике Башкортостан официальных делегаций, официальных и должностных лиц из зарубежных стран и субъектов Российской Федерации</t>
  </si>
  <si>
    <t>12.5.02.03100</t>
  </si>
  <si>
    <t>5083.000</t>
  </si>
  <si>
    <t xml:space="preserve">Эксплуатация мелиоративных систем, отдельно расположенных гидротехнических сооружений и другого имущества, переданного учреждению в оперативное управление
</t>
  </si>
  <si>
    <t xml:space="preserve">
Наличие риска недостижения планового значения целевого индикатора и показателя (да/ нет)</t>
  </si>
  <si>
    <t xml:space="preserve">Ввод в эксплуатацию объектов капитального строительства ожидается в 4 квартале т.г. Риск ввода в эксплуатацию объектов  зависит от результата конкурсного отбора Минсельхозом России </t>
  </si>
  <si>
    <t>Реализация мероприятия планируется в 3, 4 квартале т.г.</t>
  </si>
  <si>
    <t>Выполнение показателя ожидается в течение года</t>
  </si>
  <si>
    <t>2 полугодие</t>
  </si>
  <si>
    <t>2, 3, 4 квартал</t>
  </si>
  <si>
    <t>Показатель определяется по итогам года и публикуется Башкортостанстатом</t>
  </si>
  <si>
    <t>В данный момент выдаются свидетельства и реестры. Соглашения с муниципальными районами заключены.</t>
  </si>
  <si>
    <t>В данный момент выдаются свидетельства и реестры. Соглашения с муниципальными районами заключены</t>
  </si>
  <si>
    <t>12.9.06.R5410; 12.9.06.R541F; 12.9.06.65410</t>
  </si>
  <si>
    <t>12.9.06.R5410</t>
  </si>
  <si>
    <t>Реализация семян планируется после уборки урожая</t>
  </si>
  <si>
    <t>Обеспечение возмещения части затрат на приобретение оборудования для переработки молока и производства молочной продукции</t>
  </si>
  <si>
    <t>12.9.08.62850</t>
  </si>
  <si>
    <t>5998.152</t>
  </si>
  <si>
    <t>12.9.I7.54800</t>
  </si>
  <si>
    <t>5998.250</t>
  </si>
  <si>
    <t>5998.249</t>
  </si>
  <si>
    <t>Предоставление информационно-консультационных услуг в рамках деятельности ГБУ Центра сельскохозяйственного консультирования Республики Башкортостан в сфере сельскохозяйственной кооперации и поддержки фермеров</t>
  </si>
  <si>
    <t>2204.000</t>
  </si>
  <si>
    <t>Организация и проведение XXVII Всероссийского конкурса на лучшего по профессии среди операторов машинного доения коров</t>
  </si>
  <si>
    <t>12.9.08.62287</t>
  </si>
  <si>
    <t>5998.261</t>
  </si>
  <si>
    <t>Сезонность производства. Показатель определяется по итогам года</t>
  </si>
  <si>
    <t>Проведение Российской агропромышленной выставки "Золотая осень" запланировано в 4 кв. 2019 г. (9-12 октября)</t>
  </si>
  <si>
    <t>Увеличение площадей масличных культур за счет сокращения посевных площадей зерновых культур</t>
  </si>
  <si>
    <t>Выполнение показателя ожидается в 3-4 квартале т.г.</t>
  </si>
  <si>
    <t>Достижение показателя приходится на 3-4 кварталы т.г.</t>
  </si>
  <si>
    <t>Случная кампания не завершена</t>
  </si>
  <si>
    <t>Реализация мероприятия определяется по итогам года (прирост формируется в конце года)</t>
  </si>
  <si>
    <t>12.9.04.00000</t>
  </si>
  <si>
    <t>12.9.05.00000</t>
  </si>
  <si>
    <t>12.9.02.00000</t>
  </si>
  <si>
    <t>12.9.00.00000</t>
  </si>
  <si>
    <t>Торги по определению исполнителей работ состоялись в мае-июне т.г., строительно-монтажные работы  осуществляются. Ввод объекта в эксплуатацию запланирован на 4 кв. 2019 г.</t>
  </si>
  <si>
    <t>Торги по определению исполнителей работ состоялись в июне т.г., начаты строительно-монтажные работы. Ввод объектов в эксплуатацию запланирован на 4 кв. 2019 г.</t>
  </si>
  <si>
    <t>Ведутся строительно-монтажные работы. Ввод объектов в эксплуатацию запланирован на 4 кв. 2019 г.</t>
  </si>
  <si>
    <t>Торги по определению исполнителей работ состоялись в мае-июне т.г., строительно-монтажные работы  осуществляются. Ввод объектов в эксплуатацию запланирован на 4 кв. 2019 г.</t>
  </si>
  <si>
    <t>Реализация мероприятия определяется по итогам года согласно заключенному Соглашению между Минсельхозом РФ и Правительством РБ от 04.02.2019 г. №082-07-2019-063</t>
  </si>
  <si>
    <t>Реализация мероприятия определяется по итогам года  согласно заключенному Соглашению между Минсельхозом РФ и Правительством РБ от 30.01.2019 г. №082-08-2019-159</t>
  </si>
  <si>
    <t>Реализация мероприятия определяется по итогам года согласно заключенному Соглашению между Федеральным дорожным агентством и Правительством РБ от 01.02.2019 г. №108-07-2019-033</t>
  </si>
  <si>
    <t>Реализация мероприятия определяется по итогам года  согласно заключенному Соглашению между Минсельхозом РФ и Правительством РБ от 14.02.2019 г. №082-07-2019-115</t>
  </si>
  <si>
    <t>12.Я.01.02040; 12.Я.01.92360; 12.Я.0240; 12.Я.9236; 
12.Я.01.92040; 0020400; 0310000; 0920310</t>
  </si>
  <si>
    <t>12.Я.01.02040; 12.Я.01.92360; 12.Я.0240; 12.Я.9236; 12.Я.01.92040; 0020400; 0310000; 0920310</t>
  </si>
  <si>
    <t>сводная бюджетная роспись на конец отчетного периода</t>
  </si>
  <si>
    <t>кассовое исполнение</t>
  </si>
  <si>
    <t>за  3 квартал  2019  года</t>
  </si>
  <si>
    <t>Количество сельских населенных пунктов обеспеченных фельдшерско-акушерскими пунктами (офисами врачей общей практики)</t>
  </si>
  <si>
    <t>18</t>
  </si>
  <si>
    <t>Доля слушателей сельскохозяйственных специальностей, сдавших экзамены или повысивших квалификацию, в общем числе слушателей сельскохозяйственных специальностей</t>
  </si>
  <si>
    <t>5.4.1</t>
  </si>
  <si>
    <t>Доля выполненных научно-экспериментальных работ в области пчеловодства и апитерапии, апробация их результатов за год от общего количества запланированных</t>
  </si>
  <si>
    <t>5.8.1</t>
  </si>
  <si>
    <t>Доля организаций частной формы собственности, осуществляющих деятельность на рынке семеноводства (семеноводческих хозяйств), в общем количестве всех организаций (всех форм собственности) на данном рынке (семеноводческих хозяйств)</t>
  </si>
  <si>
    <t>5.58</t>
  </si>
  <si>
    <t>Количество личных кабинетов пользователей Государственной информационной системы "Информационно-аналитическая система агропромышленного комплекса Республики Башкортостан" (ГИС ИАС АПК РБ)</t>
  </si>
  <si>
    <t>Площадь введенных в эксплуатацию мелиорируемых земель за счет реконструкции, технического перевооружения и строительства новых мелиоративных систем общего и индивидуального пользования</t>
  </si>
  <si>
    <t>7.7.1</t>
  </si>
  <si>
    <t>7.9</t>
  </si>
  <si>
    <t>Вовлечение в оборот выбывших сельскохозяйственных угодий за счет проведения культуртехнических мероприятий</t>
  </si>
  <si>
    <t>Поголовье мясных табунных лошадей в СХП и К(Ф)Х, включая ИП</t>
  </si>
  <si>
    <t>Объем экспорта продукции агропромышленного комплекса</t>
  </si>
  <si>
    <t>млн. долларов США</t>
  </si>
  <si>
    <t>Племенное условное маточное поголовье сельскохозяйственных животных</t>
  </si>
  <si>
    <t>тыс. условных голов</t>
  </si>
  <si>
    <t>Доля реализованных на рынке племенного животноводства товаров в натуральном выражении (в условных головах) организациями частной формы собственности, осуществляющими деятельность по разведению племенных сельскохозяйственных животных, в общем объеме реализованных товаров в натуральном выражении на данном рынке всеми организациями (всех форм собственности), осуществляющими деятельность по разведению племенных сельскохозяйственных животных</t>
  </si>
  <si>
    <t>10.40</t>
  </si>
  <si>
    <t>Количество вовлеченных в субъекты МСП, осуществляющие деятельность в сфере сельского хозяйства, в том числе за счет государственной поддержки, в рамках федерального проекта "Создание системы поддержки фермеров и развитие сельской кооперации"</t>
  </si>
  <si>
    <t>человек</t>
  </si>
  <si>
    <t>10.51</t>
  </si>
  <si>
    <t>10.52</t>
  </si>
  <si>
    <t>10.53</t>
  </si>
  <si>
    <t>10.54</t>
  </si>
  <si>
    <t>Доля продукции, произведенной из водных биоресурсов организациями частной формы собственности, в общем объеме продукции, произведенной из водных биоресурсов всеми организациями (всех форм собственности)</t>
  </si>
  <si>
    <t>10.55</t>
  </si>
  <si>
    <t>Доля изъятия объектов товарной аквакультуры (товарного рыбоводства) организациями частной формы собственности, в общем объеме изъятия объектов товарной аквакультуры (товарного рыбоводства) всеми организациями (всех форм собственности)</t>
  </si>
  <si>
    <t>10.56</t>
  </si>
  <si>
    <t>10.57</t>
  </si>
  <si>
    <t>Количество зарегистрированных племенных лошадей различных пород в централизованном племенном учете</t>
  </si>
  <si>
    <t>голов</t>
  </si>
  <si>
    <t>Проведение лабораторных исследований в рамках осуществления регионального государственного ветеринарного надзора, включая отбор проб и их транспортировку</t>
  </si>
  <si>
    <t>Осуществление возмещения части затрат по приобретению сельскохозяйственной техники и оборудования</t>
  </si>
  <si>
    <t>Проведение научных исследований в области пчеловодства и апитерапии, апробация их результатов</t>
  </si>
  <si>
    <t>5.2.6</t>
  </si>
  <si>
    <t>Осуществление мероприятий по реализации продукции пчеловодства</t>
  </si>
  <si>
    <t>5.2.9</t>
  </si>
  <si>
    <t>5.2.10</t>
  </si>
  <si>
    <t>Осуществление разработки и реализации программных продуктов, типографских и копировально-множительных работ, информационно-консультационных услуг</t>
  </si>
  <si>
    <t>5.2.16</t>
  </si>
  <si>
    <t>5.2.20</t>
  </si>
  <si>
    <t>5.2.21</t>
  </si>
  <si>
    <t>Региональный проект «Развитие первичной медико-санитарной помощи»</t>
  </si>
  <si>
    <t>Эксплуатация государственного имущества - гидромелиоративных систем, гидротехнических сооружений и иного имущества, находящегося в оперативном управлении</t>
  </si>
  <si>
    <t>Обеспечение увеличения производства экспортно ориентированных высокомаржинальных сельскохозяйственных культур</t>
  </si>
  <si>
    <t>Осуществление мероприятий, направленных на создание экспортно ориентированных объектов агрологистической инфраструктуры агропромышленного комплекса</t>
  </si>
  <si>
    <t>Осуществление дегустационно-демонстрационных мероприятий и экспозиций на международных выставках</t>
  </si>
  <si>
    <t>10.7.1</t>
  </si>
  <si>
    <t>10.7.2</t>
  </si>
  <si>
    <t>10.7.3</t>
  </si>
  <si>
    <t>10.7.4</t>
  </si>
  <si>
    <t>Основное мероприятие "Обеспечение развития современной производственной инфраструктуры в сельской местности"</t>
  </si>
  <si>
    <t>10.11.3</t>
  </si>
  <si>
    <t>10.11.4</t>
  </si>
  <si>
    <t>10.11.5</t>
  </si>
  <si>
    <t>10.11.6</t>
  </si>
  <si>
    <t>10.11.7</t>
  </si>
  <si>
    <t>10.11.11</t>
  </si>
  <si>
    <t>10.11.12</t>
  </si>
  <si>
    <t>10.11.15</t>
  </si>
  <si>
    <t>10.12.2</t>
  </si>
  <si>
    <t>10.12.3</t>
  </si>
  <si>
    <t>10.12.4</t>
  </si>
  <si>
    <t>10.12.5</t>
  </si>
  <si>
    <t>Осуществление мероприятий по развитию товарного рыбоводства</t>
  </si>
  <si>
    <t>10.13.4</t>
  </si>
  <si>
    <t>10.13.6</t>
  </si>
  <si>
    <t>Реализация комплексной программы развития молочной отрасли в Республике Башкортостан</t>
  </si>
  <si>
    <t>10.14.1</t>
  </si>
  <si>
    <t>10.15.1</t>
  </si>
  <si>
    <t>11.2.10</t>
  </si>
  <si>
    <t>Доля племенных лошадей призовых пород, приобретенных СХП и К(Ф)Х, включая ИП, в общем количестве испытанных лошадей коневладельцев Республики Башкортостан</t>
  </si>
  <si>
    <t>12.2.5</t>
  </si>
  <si>
    <t>Осуществление мероприятий по реализации продукции животноводства</t>
  </si>
  <si>
    <t>Реализация мероприятия определяется по итогам года (объем дохода учреждения формируется в конце года)</t>
  </si>
  <si>
    <t>Организация племенного учета лошадей в хозяйствах республики</t>
  </si>
  <si>
    <t>единиц</t>
  </si>
  <si>
    <t xml:space="preserve">        агролесомелиоративных мероприятий (площадь посадок)</t>
  </si>
  <si>
    <t>Объем остатка ссудной задолженности по субсидируемым инвестиционных кредитам (займам)</t>
  </si>
  <si>
    <t>Объем созданных в год предоставления иных межбюджетных трансфертов, а также в годах, предшествующих году предоставления иных межбюджетных трансфертов, мощностей свиноводческих комплексов на объектах свиноводческих комплексов</t>
  </si>
  <si>
    <t>1.1.5</t>
  </si>
  <si>
    <t>количество научно-экспериментальных работ в области пчеловодства и апитерапии, апробация их результатов</t>
  </si>
  <si>
    <t>Подпрограмма "Развитие отраслей агропромышленного комплекса"</t>
  </si>
  <si>
    <t>3.2</t>
  </si>
  <si>
    <t>3.2.1</t>
  </si>
  <si>
    <t>количество услуг, оказанных ГБУ Центром сельскохозяйственного консультирования Республики Башкортостан субъектам МСП и СХК в области сельского хозяйства</t>
  </si>
  <si>
    <t>слученное поголовье кобыл племенными жеребцами производителями</t>
  </si>
  <si>
    <t>количество рождаемых жеребчиков в год от кобыл башкирской породы племенного ядра</t>
  </si>
  <si>
    <t>старты-голов</t>
  </si>
  <si>
    <t>Маточное поголовье овец и коз в СХП и К(Ф)Х, включая ИП</t>
  </si>
  <si>
    <t>Численность товарного поголовья коров специализированных мясных пород в СХП и К(Ф)Х, включая ИП</t>
  </si>
  <si>
    <t>Итоговое значение показателя определяется нарастающим итогом</t>
  </si>
  <si>
    <t xml:space="preserve">Разрешение на ввод в эксплуатацию селекционно-генетического центра на 5 400 свиноматок ООО "Башкирская мясная компания" получено </t>
  </si>
  <si>
    <t>Значение приведено по итогам 1 полугодия 2019 года. Показатель формируется Башкортостанстатом, который официально будет опубликован по итогам 3 кв. т.г. после 25 ноября 2019 г.</t>
  </si>
  <si>
    <t>Значение показателя приведено по итогам 1 полугодия 2019 г., по итогам 3 кв. - после 17 ноября  т.г. Показатель формируется по итогам года</t>
  </si>
  <si>
    <t>Валовой сбор зерновых и зернобобовых культур в хозяйствах всех категорий</t>
  </si>
  <si>
    <t>Валовой сбор сахарной свеклы в хозяйствах всех категорий</t>
  </si>
  <si>
    <t>Валовой сбор картофеля в СХП и К(Ф)Х, включая ИП</t>
  </si>
  <si>
    <t>Валовой сбор овощей открытого грунта в СХП и К(Ф)Х, включая ИП</t>
  </si>
  <si>
    <t>Осуществление мероприятий по награждению победителей конкурса по уборке урожая</t>
  </si>
  <si>
    <t>5780.000</t>
  </si>
  <si>
    <t>12.7.03.R5680</t>
  </si>
  <si>
    <t xml:space="preserve">Осуществление культуртехнических мероприятий на выбывших сельскохозяйственных угодьях, вовлекаемых в сельскохозяйственный оборот
</t>
  </si>
  <si>
    <t>Осуществление культуртехнических мероприятий на выбывших сельскохозяйственных угодьях, вовлекаемых в сельскохозяйственный оборот</t>
  </si>
  <si>
    <t>5476.000</t>
  </si>
  <si>
    <t>5998.307</t>
  </si>
  <si>
    <t>Обеспечение реализации регионального проекта "Лидеры АПК"</t>
  </si>
  <si>
    <t>5998.316</t>
  </si>
  <si>
    <t>Осуществление капитального ремонта государственных учреждений в сфере коневодства</t>
  </si>
  <si>
    <t>3106.000</t>
  </si>
  <si>
    <t>Показатель приведен за январь-август месяцы т.г. Средняя заработная плата по итогам 9 мес. т.г. будет опубликована Башкортостанстатом во второй половине ноября т.г.</t>
  </si>
  <si>
    <t>Конкурсные мероприятия проведены, по результатам которых определены получатели грантов. Заключены договора по предоставлению грантовых средств. Бюджетные средства перечислены на лицевые счета К(Ф)Х открытые в Управлении федерального казначейтва по РБ</t>
  </si>
  <si>
    <t>Конкурсные мероприятия проведены, по результатам которых определены получатели грантов. Заключены договора по предоставлению грантовых средств.  Бюджетные средства перечислены  на лицевые счета СПоК открытые в Управлении федерального казначейтва по РБ</t>
  </si>
  <si>
    <t>Проведение конкурсных мероприятий планируется  во 2-4 квартале т.г., 1 этап конкурсного отбора прошли 108 представителей инициативных групп.  Проведен 2 этапа конкурса. По 97 СПоК средства доведены до получателей</t>
  </si>
  <si>
    <t>Реализация мероприятия определяется по итогам года. Проведен конкурс, определены 115 победителей конкурса, 100 КФХ средства доведены</t>
  </si>
  <si>
    <t>Реализация мероприятия определяется по итогам года. Перечислены субсидии</t>
  </si>
  <si>
    <t>12.2.01.03100</t>
  </si>
  <si>
    <t>Второй транш планируется в октябре месяце</t>
  </si>
  <si>
    <t>Показатель определяется по итогам года. Значение приведено за период январь-август 2019 г. Показатель формируется Федеральной таможенной службой</t>
  </si>
  <si>
    <t>Показатель определяется по итогам года. Приобретение хозяйствами и частными лицами лошадей призовых пород  запланировано на октябрь-ноябрь месяцы т.г.</t>
  </si>
  <si>
    <t xml:space="preserve">Реализация мероприятия определяется по итогам года. Для реализации мероприятия проведена следующая работа: разработаны темы НИР, определена их актуальность, цели и задачи исследований, научная новизна, практическая значимость. Для исследования качества меда по МР РБ определены показатели и методика их исследования и отбора проб. Для создания лаборатории по искусственному осеменению неплодных пчелиных маток достигнута предварительная договоренность об обучении сотрудников ГБУ БНИЦ по пчеловодству и апитерапии специалистами из России и профессором из Турции.  Для совершенствования башкирской породы медоносных пчел разрабатывается методика генетической оценки отцовских и материнских пчелиных семей, подбирается лабораторное оборудование, ведется работа по заключению договоров с учеными из Италии и Турции. В процессе согласования находится заключение договоров о совместных исследованиях с кафедрами БГМУ. По данным темам НИР запланированный объем работ выполнен на 75,0%. Экспериментальная партия косметической продукции с использованием продуктов пчеловодства была представлена на конкурс 46-го Международного конгресса по пчеловодству "Апимондия 2019 и завоевала золотую медаль </t>
  </si>
  <si>
    <t xml:space="preserve">Эксплуатация установки системы ассимиляционного освещения и наружных сетей электроснабжения капитальных теплиц ожидается в 4 квартале т.г. </t>
  </si>
  <si>
    <t>Реализация мероприятия определяется по итогам года. В связи с наличием средств на льготное кредитование выделяемых Минсельхозом РФ республиканские сельхозтоваропроизводители привлекают только льготные средства</t>
  </si>
  <si>
    <t>Показатель определяется по итогам года. Показатель приведен по результатам 1 полугодия 2019 г.</t>
  </si>
  <si>
    <t>Реализация мероприятия определяется по итогам года. Работа продолжается</t>
  </si>
  <si>
    <t>Показатель определяется по итогам года.  Уборка урожая не завершена</t>
  </si>
  <si>
    <t>Показатель определяется по итогам года.  Закладка насаждений продолжается</t>
  </si>
  <si>
    <t>в 28,6 раз</t>
  </si>
  <si>
    <t>в 250 раз</t>
  </si>
  <si>
    <t>Не подлежат финансированию, в связи с несоответствием сроков кредитных договоров (пролонгация кредитов) установленных Порядками</t>
  </si>
  <si>
    <t>Показатель определяется по итогам года. Регистрация племенного молодняка башкирской породы возможно только после приобретения программного обеспечения и наполнения базы данных ГАУ ЦК РБ ККС «Акбузат»</t>
  </si>
  <si>
    <t>30 июня 2019 г.</t>
  </si>
  <si>
    <t>№ 457</t>
  </si>
  <si>
    <t>Предусмотрены целевая и бюджетная актуализация государственной программы «Развитие сельского хозяйства и регулирования рынков сельскохозяйственной продукции, сырья и продовольствия в Республике Башкортостан», утвержденной постановлением Правительства Республики Башкортостан от 17 декабря 2012 года № 458 (с последующими изменениями)», а также корректировка целевых индикаторов и показателей непосредственного результата мероприятий Государственной программы. 
В Государственную программу включенены и скорректированы соответствующие цели, задачи и мероприятия региональных проектов по компетенции Министерства сельского хозяйства Республики Башкортостан: «Первичная медико-санитарная помощь в Республике Башкортостан»; «Экспорт продукции АПК в Республике Башкортостан»; «Создание системы поддержки фермеров и развитие сельской кооперации».</t>
  </si>
  <si>
    <t>Проведение прикладных научных исследований в области пчеловодства и апитерапии, апробация их результатов</t>
  </si>
  <si>
    <t>7.1.7</t>
  </si>
  <si>
    <t>12.7.х.00000</t>
  </si>
  <si>
    <t>Основное мероприятие
 "Обеспечение развития современной производственной инфраструктуры в сельской местности"</t>
  </si>
  <si>
    <t>Региональный проект
"Экспорт продукции АПК в Республике Башкортостан"</t>
  </si>
  <si>
    <t xml:space="preserve">Организация проведения республиканских, всероссийских соревнований и международных чемпионатов в спортивном коневодстве </t>
  </si>
  <si>
    <t>43,3% (45 ед.)</t>
  </si>
  <si>
    <t>56,7% (59 ед.)</t>
  </si>
  <si>
    <t>-12,0п.п.</t>
  </si>
  <si>
    <t>0,01п.п.</t>
  </si>
  <si>
    <t>0,50п.п.</t>
  </si>
  <si>
    <t>-0,03п.п.</t>
  </si>
  <si>
    <t>-4,1п.п.</t>
  </si>
  <si>
    <t>-1,6п.п.</t>
  </si>
  <si>
    <t>0,0п.п.</t>
  </si>
  <si>
    <t>9 месяцев 2019 г.</t>
  </si>
  <si>
    <r>
      <t>Сведения о внесенных в государственную программу изменениях по состоянию</t>
    </r>
    <r>
      <rPr>
        <u/>
        <sz val="14"/>
        <rFont val="Times New Roman"/>
        <family val="1"/>
        <charset val="204"/>
      </rPr>
      <t xml:space="preserve"> на 30.10.2019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</si>
</sst>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0.000"/>
    <numFmt numFmtId="167" formatCode="_-* #,##0.0_р_._-;\-* #,##0.0_р_._-;_-* &quot;-&quot;??_р_._-;_-@_-"/>
    <numFmt numFmtId="168" formatCode="0.0000"/>
    <numFmt numFmtId="169" formatCode="_-* #,##0.0\ _₽_-;\-* #,##0.0\ _₽_-;_-* &quot;-&quot;?\ _₽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sz val="14"/>
      <color rgb="FF00206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0020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20"/>
      <color rgb="FFFF0000"/>
      <name val="Times New Roman"/>
      <family val="1"/>
      <charset val="204"/>
    </font>
    <font>
      <sz val="20"/>
      <color theme="1"/>
      <name val="Arial"/>
      <family val="2"/>
      <charset val="204"/>
    </font>
    <font>
      <b/>
      <sz val="20"/>
      <color rgb="FFFFFF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6"/>
      <color rgb="FF002060"/>
      <name val="Calibri"/>
      <family val="2"/>
      <charset val="204"/>
      <scheme val="minor"/>
    </font>
    <font>
      <sz val="18"/>
      <color rgb="FF00206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u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/>
      <bottom/>
      <diagonal/>
    </border>
    <border>
      <left/>
      <right/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rgb="FF002060"/>
      </top>
      <bottom style="dotted">
        <color rgb="FF002060"/>
      </bottom>
      <diagonal/>
    </border>
    <border>
      <left style="dashed">
        <color theme="3" tint="-0.249977111117893"/>
      </left>
      <right style="dashed">
        <color theme="3" tint="-0.249977111117893"/>
      </right>
      <top style="dashed">
        <color theme="3" tint="-0.249977111117893"/>
      </top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/>
      <bottom style="dashed">
        <color theme="3" tint="-0.249977111117893"/>
      </bottom>
      <diagonal/>
    </border>
    <border>
      <left/>
      <right/>
      <top style="dashed">
        <color theme="3" tint="-0.249977111117893"/>
      </top>
      <bottom/>
      <diagonal/>
    </border>
    <border>
      <left/>
      <right style="dashed">
        <color theme="3" tint="-0.249977111117893"/>
      </right>
      <top style="dashed">
        <color theme="3" tint="-0.249977111117893"/>
      </top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 style="dashed">
        <color theme="3" tint="-0.249977111117893"/>
      </top>
      <bottom/>
      <diagonal/>
    </border>
    <border>
      <left style="dashed">
        <color theme="3" tint="-0.249977111117893"/>
      </left>
      <right style="dashed">
        <color theme="3" tint="-0.249977111117893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3" tint="-0.249977111117893"/>
      </left>
      <right/>
      <top style="dashed">
        <color theme="3" tint="-0.249977111117893"/>
      </top>
      <bottom/>
      <diagonal/>
    </border>
    <border>
      <left/>
      <right style="dashed">
        <color theme="3" tint="-0.249977111117893"/>
      </right>
      <top style="dashed">
        <color theme="3" tint="-0.249977111117893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theme="3" tint="-0.249977111117893"/>
      </left>
      <right/>
      <top style="dashed">
        <color theme="3" tint="-0.249977111117893"/>
      </top>
      <bottom style="dashed">
        <color theme="3" tint="-0.249977111117893"/>
      </bottom>
      <diagonal/>
    </border>
    <border>
      <left/>
      <right/>
      <top style="dashed">
        <color theme="3" tint="-0.249977111117893"/>
      </top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rgb="FF002060"/>
      </top>
      <bottom/>
      <diagonal/>
    </border>
  </borders>
  <cellStyleXfs count="18">
    <xf numFmtId="0" fontId="0" fillId="0" borderId="0"/>
    <xf numFmtId="164" fontId="12" fillId="0" borderId="0" applyFont="0" applyFill="0" applyBorder="0" applyAlignment="0" applyProtection="0"/>
    <xf numFmtId="0" fontId="13" fillId="0" borderId="0">
      <protection locked="0"/>
    </xf>
    <xf numFmtId="0" fontId="18" fillId="0" borderId="0"/>
    <xf numFmtId="0" fontId="4" fillId="0" borderId="0"/>
    <xf numFmtId="0" fontId="4" fillId="0" borderId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3">
    <xf numFmtId="0" fontId="0" fillId="0" borderId="0" xfId="0"/>
    <xf numFmtId="0" fontId="8" fillId="0" borderId="0" xfId="0" applyFont="1" applyFill="1" applyAlignment="1" applyProtection="1">
      <alignment vertical="top"/>
    </xf>
    <xf numFmtId="0" fontId="9" fillId="0" borderId="0" xfId="0" applyFont="1" applyFill="1" applyAlignment="1" applyProtection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vertical="top"/>
    </xf>
    <xf numFmtId="0" fontId="19" fillId="0" borderId="0" xfId="0" applyFont="1"/>
    <xf numFmtId="2" fontId="20" fillId="0" borderId="0" xfId="0" applyNumberFormat="1" applyFont="1"/>
    <xf numFmtId="0" fontId="21" fillId="0" borderId="0" xfId="0" applyFont="1"/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9" fillId="0" borderId="1" xfId="0" applyFont="1" applyFill="1" applyBorder="1" applyAlignment="1" applyProtection="1">
      <alignment horizontal="left" vertical="top" wrapText="1"/>
    </xf>
    <xf numFmtId="0" fontId="23" fillId="10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49" fontId="7" fillId="0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7" fillId="2" borderId="4" xfId="0" applyNumberFormat="1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2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37" fillId="0" borderId="0" xfId="0" applyFont="1" applyFill="1"/>
    <xf numFmtId="166" fontId="7" fillId="0" borderId="4" xfId="0" applyNumberFormat="1" applyFont="1" applyFill="1" applyBorder="1" applyAlignment="1" applyProtection="1">
      <alignment horizontal="center" vertical="top" wrapText="1"/>
      <protection locked="0"/>
    </xf>
    <xf numFmtId="165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11" borderId="4" xfId="0" applyFont="1" applyFill="1" applyBorder="1" applyAlignment="1" applyProtection="1">
      <alignment horizontal="center" vertical="center" wrapText="1"/>
      <protection locked="0"/>
    </xf>
    <xf numFmtId="0" fontId="31" fillId="3" borderId="13" xfId="0" applyFont="1" applyFill="1" applyBorder="1" applyAlignment="1">
      <alignment horizontal="center" vertical="top"/>
    </xf>
    <xf numFmtId="0" fontId="31" fillId="3" borderId="13" xfId="0" applyFont="1" applyFill="1" applyBorder="1" applyAlignment="1">
      <alignment horizontal="center" vertical="top" wrapText="1"/>
    </xf>
    <xf numFmtId="0" fontId="31" fillId="3" borderId="13" xfId="0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31" fillId="5" borderId="13" xfId="0" applyFont="1" applyFill="1" applyBorder="1"/>
    <xf numFmtId="0" fontId="31" fillId="5" borderId="13" xfId="0" applyFont="1" applyFill="1" applyBorder="1" applyAlignment="1">
      <alignment horizontal="center" vertical="center"/>
    </xf>
    <xf numFmtId="165" fontId="31" fillId="5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31" fillId="3" borderId="13" xfId="0" applyFont="1" applyFill="1" applyBorder="1"/>
    <xf numFmtId="0" fontId="31" fillId="3" borderId="13" xfId="0" applyFont="1" applyFill="1" applyBorder="1" applyAlignment="1">
      <alignment horizontal="center" vertical="center"/>
    </xf>
    <xf numFmtId="165" fontId="31" fillId="3" borderId="13" xfId="0" applyNumberFormat="1" applyFont="1" applyFill="1" applyBorder="1" applyAlignment="1">
      <alignment horizontal="center" vertical="top"/>
    </xf>
    <xf numFmtId="0" fontId="31" fillId="3" borderId="13" xfId="0" applyFont="1" applyFill="1" applyBorder="1" applyAlignment="1">
      <alignment vertical="top"/>
    </xf>
    <xf numFmtId="0" fontId="36" fillId="7" borderId="13" xfId="0" applyFont="1" applyFill="1" applyBorder="1"/>
    <xf numFmtId="0" fontId="36" fillId="7" borderId="13" xfId="0" applyFont="1" applyFill="1" applyBorder="1" applyAlignment="1">
      <alignment horizontal="center" vertical="center"/>
    </xf>
    <xf numFmtId="165" fontId="36" fillId="7" borderId="13" xfId="0" applyNumberFormat="1" applyFont="1" applyFill="1" applyBorder="1" applyAlignment="1">
      <alignment horizontal="center" vertical="top"/>
    </xf>
    <xf numFmtId="0" fontId="36" fillId="7" borderId="13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horizontal="center" vertical="center" wrapText="1"/>
    </xf>
    <xf numFmtId="164" fontId="34" fillId="0" borderId="13" xfId="1" applyFont="1" applyFill="1" applyBorder="1" applyAlignment="1">
      <alignment vertical="top" wrapText="1"/>
    </xf>
    <xf numFmtId="164" fontId="7" fillId="0" borderId="13" xfId="1" applyFont="1" applyFill="1" applyBorder="1" applyAlignment="1">
      <alignment vertical="top" wrapText="1"/>
    </xf>
    <xf numFmtId="165" fontId="34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2" fontId="34" fillId="0" borderId="13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164" fontId="36" fillId="0" borderId="13" xfId="1" applyFont="1" applyFill="1" applyBorder="1" applyAlignment="1">
      <alignment vertical="top" wrapText="1"/>
    </xf>
    <xf numFmtId="165" fontId="36" fillId="0" borderId="13" xfId="0" applyNumberFormat="1" applyFont="1" applyFill="1" applyBorder="1" applyAlignment="1">
      <alignment horizontal="center" vertical="top" wrapText="1"/>
    </xf>
    <xf numFmtId="0" fontId="36" fillId="3" borderId="13" xfId="0" applyFont="1" applyFill="1" applyBorder="1" applyAlignment="1">
      <alignment vertical="top"/>
    </xf>
    <xf numFmtId="0" fontId="36" fillId="3" borderId="13" xfId="0" applyFont="1" applyFill="1" applyBorder="1" applyAlignment="1">
      <alignment horizontal="center" vertical="center"/>
    </xf>
    <xf numFmtId="165" fontId="36" fillId="3" borderId="13" xfId="0" applyNumberFormat="1" applyFont="1" applyFill="1" applyBorder="1" applyAlignment="1">
      <alignment horizontal="center" vertical="top"/>
    </xf>
    <xf numFmtId="0" fontId="36" fillId="3" borderId="13" xfId="0" applyFont="1" applyFill="1" applyBorder="1" applyAlignment="1">
      <alignment horizontal="center" vertical="top"/>
    </xf>
    <xf numFmtId="0" fontId="36" fillId="7" borderId="13" xfId="0" applyFont="1" applyFill="1" applyBorder="1" applyAlignment="1">
      <alignment vertical="top" wrapText="1"/>
    </xf>
    <xf numFmtId="0" fontId="36" fillId="3" borderId="13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164" fontId="36" fillId="7" borderId="13" xfId="1" applyFont="1" applyFill="1" applyBorder="1" applyAlignment="1">
      <alignment vertical="top" wrapText="1"/>
    </xf>
    <xf numFmtId="165" fontId="36" fillId="7" borderId="13" xfId="0" applyNumberFormat="1" applyFont="1" applyFill="1" applyBorder="1" applyAlignment="1">
      <alignment horizontal="center" vertical="top" wrapText="1"/>
    </xf>
    <xf numFmtId="167" fontId="7" fillId="0" borderId="13" xfId="1" applyNumberFormat="1" applyFont="1" applyFill="1" applyBorder="1" applyAlignment="1">
      <alignment vertical="top" wrapText="1"/>
    </xf>
    <xf numFmtId="0" fontId="36" fillId="7" borderId="13" xfId="0" applyFont="1" applyFill="1" applyBorder="1" applyAlignment="1">
      <alignment horizontal="center" vertical="top" wrapText="1"/>
    </xf>
    <xf numFmtId="165" fontId="31" fillId="3" borderId="13" xfId="0" applyNumberFormat="1" applyFont="1" applyFill="1" applyBorder="1" applyAlignment="1">
      <alignment horizontal="center" vertical="top" wrapText="1"/>
    </xf>
    <xf numFmtId="0" fontId="36" fillId="3" borderId="13" xfId="0" applyFont="1" applyFill="1" applyBorder="1" applyAlignment="1">
      <alignment vertical="top" wrapText="1"/>
    </xf>
    <xf numFmtId="164" fontId="36" fillId="3" borderId="13" xfId="1" applyFont="1" applyFill="1" applyBorder="1" applyAlignment="1">
      <alignment vertical="top" wrapText="1"/>
    </xf>
    <xf numFmtId="164" fontId="36" fillId="3" borderId="13" xfId="1" applyFont="1" applyFill="1" applyBorder="1" applyAlignment="1">
      <alignment horizontal="center" vertical="center" wrapText="1"/>
    </xf>
    <xf numFmtId="165" fontId="36" fillId="3" borderId="13" xfId="0" applyNumberFormat="1" applyFont="1" applyFill="1" applyBorder="1" applyAlignment="1">
      <alignment horizontal="center" vertical="top" wrapText="1"/>
    </xf>
    <xf numFmtId="164" fontId="36" fillId="7" borderId="13" xfId="1" applyFont="1" applyFill="1" applyBorder="1" applyAlignment="1">
      <alignment horizontal="center" vertical="center" wrapText="1"/>
    </xf>
    <xf numFmtId="164" fontId="7" fillId="0" borderId="13" xfId="1" applyFont="1" applyFill="1" applyBorder="1" applyAlignment="1">
      <alignment horizontal="center" vertical="center" wrapText="1"/>
    </xf>
    <xf numFmtId="164" fontId="7" fillId="7" borderId="13" xfId="1" applyFont="1" applyFill="1" applyBorder="1" applyAlignment="1">
      <alignment vertical="top" wrapText="1"/>
    </xf>
    <xf numFmtId="165" fontId="7" fillId="7" borderId="13" xfId="0" applyNumberFormat="1" applyFont="1" applyFill="1" applyBorder="1" applyAlignment="1">
      <alignment horizontal="center" vertical="top" wrapText="1"/>
    </xf>
    <xf numFmtId="164" fontId="36" fillId="0" borderId="13" xfId="1" applyFont="1" applyFill="1" applyBorder="1" applyAlignment="1">
      <alignment horizontal="center" vertical="center" wrapText="1"/>
    </xf>
    <xf numFmtId="164" fontId="36" fillId="3" borderId="13" xfId="0" applyNumberFormat="1" applyFont="1" applyFill="1" applyBorder="1" applyAlignment="1">
      <alignment horizontal="center" vertical="center" wrapText="1"/>
    </xf>
    <xf numFmtId="2" fontId="36" fillId="7" borderId="13" xfId="0" applyNumberFormat="1" applyFont="1" applyFill="1" applyBorder="1" applyAlignment="1">
      <alignment horizontal="center" vertical="center" wrapText="1"/>
    </xf>
    <xf numFmtId="1" fontId="7" fillId="0" borderId="13" xfId="1" applyNumberFormat="1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167" fontId="36" fillId="3" borderId="13" xfId="0" applyNumberFormat="1" applyFont="1" applyFill="1" applyBorder="1" applyAlignment="1">
      <alignment horizontal="center" vertical="center" wrapText="1"/>
    </xf>
    <xf numFmtId="167" fontId="36" fillId="3" borderId="13" xfId="0" applyNumberFormat="1" applyFont="1" applyFill="1" applyBorder="1" applyAlignment="1">
      <alignment vertical="top" wrapText="1"/>
    </xf>
    <xf numFmtId="0" fontId="31" fillId="7" borderId="13" xfId="0" applyFont="1" applyFill="1" applyBorder="1" applyAlignment="1">
      <alignment vertical="top"/>
    </xf>
    <xf numFmtId="0" fontId="31" fillId="7" borderId="13" xfId="0" applyFont="1" applyFill="1" applyBorder="1" applyAlignment="1">
      <alignment horizontal="center" vertical="center"/>
    </xf>
    <xf numFmtId="165" fontId="31" fillId="7" borderId="13" xfId="0" applyNumberFormat="1" applyFont="1" applyFill="1" applyBorder="1" applyAlignment="1">
      <alignment horizontal="center" vertical="top"/>
    </xf>
    <xf numFmtId="0" fontId="31" fillId="7" borderId="13" xfId="0" applyFont="1" applyFill="1" applyBorder="1" applyAlignment="1">
      <alignment horizontal="center" vertical="top"/>
    </xf>
    <xf numFmtId="0" fontId="31" fillId="7" borderId="13" xfId="0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 horizontal="center" vertical="top"/>
    </xf>
    <xf numFmtId="0" fontId="14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7" fillId="0" borderId="0" xfId="0" applyFont="1" applyFill="1" applyAlignment="1">
      <alignment horizontal="left" vertical="top"/>
    </xf>
    <xf numFmtId="49" fontId="7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35" fillId="11" borderId="13" xfId="0" applyFont="1" applyFill="1" applyBorder="1" applyAlignment="1">
      <alignment horizontal="center" vertical="top" wrapText="1"/>
    </xf>
    <xf numFmtId="0" fontId="35" fillId="11" borderId="13" xfId="0" applyFont="1" applyFill="1" applyBorder="1" applyAlignment="1">
      <alignment horizontal="center" vertical="top"/>
    </xf>
    <xf numFmtId="0" fontId="16" fillId="0" borderId="0" xfId="0" applyFont="1"/>
    <xf numFmtId="0" fontId="39" fillId="0" borderId="0" xfId="0" applyFont="1" applyFill="1" applyAlignment="1" applyProtection="1">
      <alignment vertical="top"/>
    </xf>
    <xf numFmtId="0" fontId="41" fillId="0" borderId="29" xfId="0" applyFont="1" applyFill="1" applyBorder="1" applyAlignment="1" applyProtection="1">
      <alignment horizontal="center" vertical="top"/>
    </xf>
    <xf numFmtId="49" fontId="7" fillId="0" borderId="29" xfId="0" applyNumberFormat="1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center" vertical="top" wrapText="1"/>
    </xf>
    <xf numFmtId="49" fontId="7" fillId="0" borderId="13" xfId="0" applyNumberFormat="1" applyFont="1" applyFill="1" applyBorder="1" applyAlignment="1" applyProtection="1">
      <alignment horizontal="center" vertical="top"/>
    </xf>
    <xf numFmtId="0" fontId="38" fillId="11" borderId="17" xfId="0" applyFont="1" applyFill="1" applyBorder="1" applyAlignment="1" applyProtection="1">
      <alignment vertical="top"/>
    </xf>
    <xf numFmtId="49" fontId="7" fillId="0" borderId="0" xfId="0" applyNumberFormat="1" applyFont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0" fontId="7" fillId="0" borderId="0" xfId="0" applyFont="1" applyFill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/>
    </xf>
    <xf numFmtId="0" fontId="31" fillId="11" borderId="13" xfId="0" applyFont="1" applyFill="1" applyBorder="1" applyAlignment="1" applyProtection="1">
      <alignment horizontal="center" vertical="top" wrapText="1"/>
    </xf>
    <xf numFmtId="49" fontId="7" fillId="11" borderId="17" xfId="0" applyNumberFormat="1" applyFont="1" applyFill="1" applyBorder="1" applyAlignment="1" applyProtection="1">
      <alignment horizontal="center" vertical="top"/>
    </xf>
    <xf numFmtId="0" fontId="7" fillId="11" borderId="17" xfId="0" applyFont="1" applyFill="1" applyBorder="1" applyAlignment="1" applyProtection="1">
      <alignment horizontal="center" vertical="center" wrapText="1"/>
    </xf>
    <xf numFmtId="0" fontId="7" fillId="11" borderId="17" xfId="0" applyFont="1" applyFill="1" applyBorder="1" applyAlignment="1" applyProtection="1">
      <alignment vertical="center" wrapText="1"/>
    </xf>
    <xf numFmtId="0" fontId="7" fillId="11" borderId="17" xfId="0" applyFont="1" applyFill="1" applyBorder="1" applyAlignment="1" applyProtection="1">
      <alignment horizontal="left" vertical="top" wrapText="1"/>
    </xf>
    <xf numFmtId="0" fontId="7" fillId="11" borderId="17" xfId="0" applyFont="1" applyFill="1" applyBorder="1" applyAlignment="1" applyProtection="1">
      <alignment vertical="top"/>
    </xf>
    <xf numFmtId="0" fontId="7" fillId="0" borderId="0" xfId="0" applyFont="1" applyFill="1" applyAlignment="1" applyProtection="1">
      <alignment vertical="top"/>
    </xf>
    <xf numFmtId="0" fontId="31" fillId="11" borderId="17" xfId="0" applyFont="1" applyFill="1" applyBorder="1" applyAlignment="1" applyProtection="1">
      <alignment vertical="top"/>
    </xf>
    <xf numFmtId="49" fontId="36" fillId="5" borderId="29" xfId="0" applyNumberFormat="1" applyFont="1" applyFill="1" applyBorder="1" applyAlignment="1" applyProtection="1">
      <alignment horizontal="center" vertical="top"/>
    </xf>
    <xf numFmtId="0" fontId="36" fillId="5" borderId="29" xfId="0" applyFont="1" applyFill="1" applyBorder="1" applyAlignment="1" applyProtection="1">
      <alignment horizontal="left" vertical="top" wrapText="1"/>
    </xf>
    <xf numFmtId="0" fontId="36" fillId="5" borderId="29" xfId="0" applyFont="1" applyFill="1" applyBorder="1" applyAlignment="1" applyProtection="1">
      <alignment horizontal="center" vertical="top" wrapText="1"/>
    </xf>
    <xf numFmtId="0" fontId="36" fillId="5" borderId="29" xfId="0" applyFont="1" applyFill="1" applyBorder="1" applyAlignment="1" applyProtection="1">
      <alignment horizontal="center" vertical="top"/>
    </xf>
    <xf numFmtId="0" fontId="7" fillId="0" borderId="29" xfId="0" applyFont="1" applyFill="1" applyBorder="1" applyAlignment="1" applyProtection="1">
      <alignment horizontal="left" vertical="top" wrapText="1"/>
    </xf>
    <xf numFmtId="0" fontId="7" fillId="0" borderId="29" xfId="0" applyFont="1" applyFill="1" applyBorder="1" applyAlignment="1" applyProtection="1">
      <alignment horizontal="center" vertical="top"/>
    </xf>
    <xf numFmtId="165" fontId="7" fillId="0" borderId="29" xfId="0" applyNumberFormat="1" applyFont="1" applyFill="1" applyBorder="1" applyAlignment="1" applyProtection="1">
      <alignment horizontal="center" vertical="top"/>
    </xf>
    <xf numFmtId="49" fontId="36" fillId="5" borderId="29" xfId="0" applyNumberFormat="1" applyFont="1" applyFill="1" applyBorder="1" applyAlignment="1" applyProtection="1">
      <alignment horizontal="center" vertical="top" wrapText="1"/>
    </xf>
    <xf numFmtId="49" fontId="7" fillId="5" borderId="29" xfId="0" applyNumberFormat="1" applyFont="1" applyFill="1" applyBorder="1" applyAlignment="1" applyProtection="1">
      <alignment horizontal="center" vertical="top"/>
    </xf>
    <xf numFmtId="0" fontId="7" fillId="5" borderId="29" xfId="0" applyFont="1" applyFill="1" applyBorder="1" applyAlignment="1" applyProtection="1">
      <alignment horizontal="center" vertical="top"/>
    </xf>
    <xf numFmtId="49" fontId="31" fillId="5" borderId="29" xfId="0" applyNumberFormat="1" applyFont="1" applyFill="1" applyBorder="1" applyAlignment="1" applyProtection="1">
      <alignment horizontal="center" vertical="top" wrapText="1"/>
    </xf>
    <xf numFmtId="0" fontId="31" fillId="5" borderId="29" xfId="0" applyFont="1" applyFill="1" applyBorder="1" applyAlignment="1" applyProtection="1">
      <alignment horizontal="center" vertical="top" wrapText="1"/>
    </xf>
    <xf numFmtId="0" fontId="37" fillId="9" borderId="0" xfId="0" applyFont="1" applyFill="1"/>
    <xf numFmtId="0" fontId="7" fillId="0" borderId="29" xfId="0" applyFont="1" applyFill="1" applyBorder="1" applyAlignment="1" applyProtection="1">
      <alignment horizontal="center" vertical="center" wrapText="1"/>
    </xf>
    <xf numFmtId="0" fontId="37" fillId="0" borderId="0" xfId="0" applyFont="1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top"/>
    </xf>
    <xf numFmtId="49" fontId="31" fillId="5" borderId="5" xfId="0" applyNumberFormat="1" applyFont="1" applyFill="1" applyBorder="1" applyAlignment="1" applyProtection="1">
      <alignment horizontal="center" vertical="top"/>
    </xf>
    <xf numFmtId="49" fontId="31" fillId="5" borderId="4" xfId="0" applyNumberFormat="1" applyFont="1" applyFill="1" applyBorder="1" applyAlignment="1" applyProtection="1">
      <alignment horizontal="center" vertical="top"/>
    </xf>
    <xf numFmtId="49" fontId="31" fillId="5" borderId="3" xfId="0" applyNumberFormat="1" applyFont="1" applyFill="1" applyBorder="1" applyAlignment="1" applyProtection="1">
      <alignment horizontal="center" vertical="top"/>
    </xf>
    <xf numFmtId="0" fontId="36" fillId="4" borderId="13" xfId="0" applyFont="1" applyFill="1" applyBorder="1" applyAlignment="1" applyProtection="1">
      <alignment horizontal="center" vertical="center"/>
    </xf>
    <xf numFmtId="165" fontId="7" fillId="0" borderId="4" xfId="2" applyNumberFormat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top" wrapText="1"/>
    </xf>
    <xf numFmtId="0" fontId="37" fillId="0" borderId="0" xfId="0" applyFont="1" applyAlignment="1">
      <alignment horizontal="center" vertical="center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165" fontId="36" fillId="3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top"/>
      <protection locked="0"/>
    </xf>
    <xf numFmtId="0" fontId="31" fillId="11" borderId="4" xfId="0" applyFont="1" applyFill="1" applyBorder="1" applyAlignment="1" applyProtection="1">
      <alignment horizontal="center" vertical="center" wrapText="1"/>
      <protection locked="0"/>
    </xf>
    <xf numFmtId="0" fontId="31" fillId="11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36" fillId="5" borderId="34" xfId="0" applyFont="1" applyFill="1" applyBorder="1" applyAlignment="1" applyProtection="1">
      <alignment horizontal="center" vertical="top"/>
    </xf>
    <xf numFmtId="0" fontId="7" fillId="0" borderId="34" xfId="0" applyFont="1" applyFill="1" applyBorder="1" applyAlignment="1" applyProtection="1">
      <alignment horizontal="left" vertical="top" wrapText="1"/>
    </xf>
    <xf numFmtId="0" fontId="7" fillId="5" borderId="34" xfId="0" applyFont="1" applyFill="1" applyBorder="1" applyAlignment="1" applyProtection="1">
      <alignment horizontal="center" vertical="top"/>
    </xf>
    <xf numFmtId="0" fontId="7" fillId="0" borderId="34" xfId="0" applyFont="1" applyFill="1" applyBorder="1" applyAlignment="1" applyProtection="1">
      <alignment horizontal="center" vertical="top"/>
    </xf>
    <xf numFmtId="49" fontId="28" fillId="8" borderId="29" xfId="0" applyNumberFormat="1" applyFont="1" applyFill="1" applyBorder="1" applyAlignment="1">
      <alignment horizontal="center" vertical="center" wrapText="1"/>
    </xf>
    <xf numFmtId="49" fontId="28" fillId="5" borderId="29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 applyProtection="1">
      <alignment horizontal="left" vertical="top" wrapText="1"/>
      <protection locked="0"/>
    </xf>
    <xf numFmtId="0" fontId="46" fillId="0" borderId="4" xfId="0" applyFont="1" applyFill="1" applyBorder="1" applyAlignment="1" applyProtection="1">
      <alignment horizontal="left" vertical="top"/>
      <protection locked="0"/>
    </xf>
    <xf numFmtId="0" fontId="31" fillId="5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167" fontId="31" fillId="5" borderId="13" xfId="1" applyNumberFormat="1" applyFont="1" applyFill="1" applyBorder="1" applyAlignment="1">
      <alignment vertical="top"/>
    </xf>
    <xf numFmtId="167" fontId="31" fillId="3" borderId="13" xfId="1" applyNumberFormat="1" applyFont="1" applyFill="1" applyBorder="1" applyAlignment="1">
      <alignment vertical="top"/>
    </xf>
    <xf numFmtId="167" fontId="36" fillId="7" borderId="13" xfId="1" applyNumberFormat="1" applyFont="1" applyFill="1" applyBorder="1" applyAlignment="1">
      <alignment vertical="top"/>
    </xf>
    <xf numFmtId="167" fontId="36" fillId="3" borderId="13" xfId="1" applyNumberFormat="1" applyFont="1" applyFill="1" applyBorder="1" applyAlignment="1">
      <alignment vertical="top"/>
    </xf>
    <xf numFmtId="167" fontId="36" fillId="7" borderId="13" xfId="1" applyNumberFormat="1" applyFont="1" applyFill="1" applyBorder="1" applyAlignment="1">
      <alignment vertical="top" wrapText="1"/>
    </xf>
    <xf numFmtId="167" fontId="31" fillId="3" borderId="13" xfId="1" applyNumberFormat="1" applyFont="1" applyFill="1" applyBorder="1" applyAlignment="1">
      <alignment vertical="top" wrapText="1"/>
    </xf>
    <xf numFmtId="167" fontId="36" fillId="3" borderId="13" xfId="1" applyNumberFormat="1" applyFont="1" applyFill="1" applyBorder="1" applyAlignment="1">
      <alignment vertical="top" wrapText="1"/>
    </xf>
    <xf numFmtId="167" fontId="36" fillId="7" borderId="13" xfId="0" applyNumberFormat="1" applyFont="1" applyFill="1" applyBorder="1" applyAlignment="1">
      <alignment horizontal="center" vertical="center" wrapText="1"/>
    </xf>
    <xf numFmtId="167" fontId="36" fillId="7" borderId="13" xfId="1" applyNumberFormat="1" applyFont="1" applyFill="1" applyBorder="1" applyAlignment="1">
      <alignment horizontal="center" vertical="center" wrapText="1"/>
    </xf>
    <xf numFmtId="167" fontId="31" fillId="7" borderId="13" xfId="1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>
      <alignment vertical="top" wrapText="1"/>
    </xf>
    <xf numFmtId="0" fontId="14" fillId="0" borderId="34" xfId="0" applyFont="1" applyFill="1" applyBorder="1" applyAlignment="1" applyProtection="1">
      <alignment horizontal="left" vertical="top" wrapText="1"/>
    </xf>
    <xf numFmtId="0" fontId="7" fillId="0" borderId="13" xfId="0" applyFont="1" applyFill="1" applyBorder="1" applyAlignment="1">
      <alignment vertical="top" wrapText="1"/>
    </xf>
    <xf numFmtId="0" fontId="31" fillId="11" borderId="4" xfId="0" applyFont="1" applyFill="1" applyBorder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5" xfId="0" applyFont="1" applyFill="1" applyBorder="1" applyAlignment="1" applyProtection="1">
      <alignment horizontal="left" vertical="top" wrapText="1"/>
    </xf>
    <xf numFmtId="0" fontId="7" fillId="0" borderId="35" xfId="0" applyFont="1" applyFill="1" applyBorder="1" applyAlignment="1" applyProtection="1">
      <alignment horizontal="center" vertical="top" wrapText="1"/>
    </xf>
    <xf numFmtId="0" fontId="7" fillId="0" borderId="35" xfId="0" applyFont="1" applyFill="1" applyBorder="1" applyAlignment="1" applyProtection="1">
      <alignment horizontal="center" vertical="top"/>
    </xf>
    <xf numFmtId="0" fontId="7" fillId="0" borderId="29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165" fontId="7" fillId="0" borderId="50" xfId="0" applyNumberFormat="1" applyFont="1" applyFill="1" applyBorder="1" applyAlignment="1" applyProtection="1">
      <alignment horizontal="center" vertical="top"/>
    </xf>
    <xf numFmtId="165" fontId="7" fillId="0" borderId="45" xfId="0" applyNumberFormat="1" applyFont="1" applyFill="1" applyBorder="1" applyAlignment="1" applyProtection="1">
      <alignment horizontal="center" vertical="top"/>
    </xf>
    <xf numFmtId="0" fontId="7" fillId="0" borderId="36" xfId="0" applyFont="1" applyFill="1" applyBorder="1" applyAlignment="1" applyProtection="1">
      <alignment horizontal="center" vertical="top" wrapText="1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 wrapText="1"/>
    </xf>
    <xf numFmtId="165" fontId="7" fillId="0" borderId="44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/>
    <xf numFmtId="0" fontId="7" fillId="0" borderId="13" xfId="0" applyFont="1" applyFill="1" applyBorder="1" applyAlignment="1">
      <alignment vertical="top" wrapText="1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5" xfId="0" applyNumberFormat="1" applyFont="1" applyFill="1" applyBorder="1" applyAlignment="1" applyProtection="1">
      <alignment horizontal="center" vertical="top"/>
    </xf>
    <xf numFmtId="49" fontId="7" fillId="0" borderId="13" xfId="0" applyNumberFormat="1" applyFont="1" applyFill="1" applyBorder="1" applyAlignment="1">
      <alignment horizontal="center" vertical="center" wrapText="1"/>
    </xf>
    <xf numFmtId="165" fontId="28" fillId="0" borderId="44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top" wrapText="1"/>
    </xf>
    <xf numFmtId="0" fontId="7" fillId="0" borderId="0" xfId="0" applyFont="1" applyFill="1" applyAlignment="1" applyProtection="1">
      <alignment vertical="top" wrapText="1"/>
    </xf>
    <xf numFmtId="165" fontId="7" fillId="0" borderId="45" xfId="0" applyNumberFormat="1" applyFont="1" applyFill="1" applyBorder="1" applyAlignment="1" applyProtection="1">
      <alignment horizontal="center" vertical="top" wrapText="1"/>
    </xf>
    <xf numFmtId="49" fontId="34" fillId="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46" xfId="0" applyFont="1" applyFill="1" applyBorder="1" applyAlignment="1" applyProtection="1">
      <alignment horizontal="center" vertical="top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5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0" fontId="14" fillId="0" borderId="44" xfId="0" applyFont="1" applyFill="1" applyBorder="1" applyAlignment="1" applyProtection="1">
      <alignment horizontal="left" vertical="top" wrapText="1"/>
    </xf>
    <xf numFmtId="165" fontId="43" fillId="0" borderId="29" xfId="0" applyNumberFormat="1" applyFont="1" applyFill="1" applyBorder="1" applyAlignment="1" applyProtection="1">
      <alignment horizontal="center" vertical="top"/>
    </xf>
    <xf numFmtId="165" fontId="28" fillId="0" borderId="46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69" fontId="7" fillId="0" borderId="13" xfId="1" applyNumberFormat="1" applyFont="1" applyFill="1" applyBorder="1" applyAlignment="1">
      <alignment horizontal="center" vertical="top" wrapText="1"/>
    </xf>
    <xf numFmtId="169" fontId="5" fillId="0" borderId="4" xfId="0" applyNumberFormat="1" applyFont="1" applyFill="1" applyBorder="1" applyAlignment="1">
      <alignment horizontal="center" vertical="top" wrapText="1"/>
    </xf>
    <xf numFmtId="169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>
      <alignment vertical="top" wrapText="1"/>
    </xf>
    <xf numFmtId="0" fontId="7" fillId="0" borderId="44" xfId="0" applyFont="1" applyFill="1" applyBorder="1" applyAlignment="1" applyProtection="1">
      <alignment horizontal="center" vertical="top"/>
    </xf>
    <xf numFmtId="0" fontId="7" fillId="0" borderId="44" xfId="0" applyFont="1" applyFill="1" applyBorder="1" applyAlignment="1" applyProtection="1">
      <alignment horizontal="left" vertical="top" wrapText="1"/>
    </xf>
    <xf numFmtId="165" fontId="7" fillId="0" borderId="0" xfId="0" applyNumberFormat="1" applyFont="1" applyFill="1" applyBorder="1" applyAlignment="1" applyProtection="1">
      <alignment horizontal="center" vertical="top"/>
    </xf>
    <xf numFmtId="166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14" fillId="0" borderId="4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36" fillId="5" borderId="46" xfId="0" applyFont="1" applyFill="1" applyBorder="1" applyAlignment="1" applyProtection="1">
      <alignment horizontal="center" vertical="top"/>
    </xf>
    <xf numFmtId="2" fontId="7" fillId="0" borderId="29" xfId="0" applyNumberFormat="1" applyFont="1" applyFill="1" applyBorder="1" applyAlignment="1" applyProtection="1">
      <alignment horizontal="center" vertical="top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0" fontId="7" fillId="0" borderId="51" xfId="0" applyFont="1" applyFill="1" applyBorder="1" applyAlignment="1" applyProtection="1">
      <alignment horizontal="center" vertical="top"/>
    </xf>
    <xf numFmtId="165" fontId="7" fillId="0" borderId="52" xfId="0" applyNumberFormat="1" applyFont="1" applyFill="1" applyBorder="1" applyAlignment="1" applyProtection="1">
      <alignment horizontal="center" vertical="top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16" fontId="7" fillId="0" borderId="4" xfId="0" applyNumberFormat="1" applyFont="1" applyFill="1" applyBorder="1" applyAlignment="1" applyProtection="1">
      <alignment vertical="top" wrapText="1"/>
      <protection locked="0"/>
    </xf>
    <xf numFmtId="0" fontId="7" fillId="0" borderId="44" xfId="0" applyFont="1" applyFill="1" applyBorder="1" applyAlignment="1" applyProtection="1">
      <alignment horizontal="left" vertical="top" wrapText="1"/>
    </xf>
    <xf numFmtId="0" fontId="7" fillId="0" borderId="44" xfId="0" applyFont="1" applyFill="1" applyBorder="1" applyAlignment="1" applyProtection="1">
      <alignment horizontal="center" vertical="top"/>
    </xf>
    <xf numFmtId="49" fontId="7" fillId="0" borderId="44" xfId="0" applyNumberFormat="1" applyFont="1" applyFill="1" applyBorder="1" applyAlignment="1" applyProtection="1">
      <alignment horizontal="center" vertical="top" wrapText="1"/>
    </xf>
    <xf numFmtId="0" fontId="7" fillId="0" borderId="44" xfId="0" applyFont="1" applyFill="1" applyBorder="1" applyAlignment="1" applyProtection="1">
      <alignment horizontal="center" vertical="top" wrapText="1"/>
    </xf>
    <xf numFmtId="165" fontId="7" fillId="0" borderId="45" xfId="0" applyNumberFormat="1" applyFont="1" applyFill="1" applyBorder="1" applyAlignment="1" applyProtection="1">
      <alignment horizontal="center" vertical="top"/>
    </xf>
    <xf numFmtId="0" fontId="7" fillId="0" borderId="44" xfId="0" applyFont="1" applyBorder="1" applyAlignment="1" applyProtection="1">
      <alignment horizontal="center" vertical="top" wrapText="1"/>
    </xf>
    <xf numFmtId="0" fontId="7" fillId="0" borderId="44" xfId="0" applyFont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49" fontId="7" fillId="0" borderId="46" xfId="0" applyNumberFormat="1" applyFont="1" applyFill="1" applyBorder="1" applyAlignment="1" applyProtection="1">
      <alignment horizontal="center" vertical="top" wrapText="1"/>
    </xf>
    <xf numFmtId="0" fontId="7" fillId="0" borderId="46" xfId="0" applyFont="1" applyFill="1" applyBorder="1" applyAlignment="1" applyProtection="1">
      <alignment horizontal="left" vertical="top" wrapText="1"/>
    </xf>
    <xf numFmtId="0" fontId="7" fillId="0" borderId="46" xfId="0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28" fillId="2" borderId="46" xfId="0" applyFont="1" applyFill="1" applyBorder="1" applyAlignment="1">
      <alignment horizontal="center" vertical="top" wrapText="1"/>
    </xf>
    <xf numFmtId="0" fontId="28" fillId="6" borderId="46" xfId="0" applyFont="1" applyFill="1" applyBorder="1" applyAlignment="1">
      <alignment horizontal="center" vertical="top" wrapText="1"/>
    </xf>
    <xf numFmtId="0" fontId="28" fillId="2" borderId="29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167" fontId="34" fillId="0" borderId="13" xfId="1" applyNumberFormat="1" applyFont="1" applyFill="1" applyBorder="1" applyAlignment="1">
      <alignment vertical="top" wrapText="1"/>
    </xf>
    <xf numFmtId="167" fontId="43" fillId="0" borderId="13" xfId="1" applyNumberFormat="1" applyFont="1" applyFill="1" applyBorder="1" applyAlignment="1">
      <alignment vertical="top" wrapText="1"/>
    </xf>
    <xf numFmtId="0" fontId="16" fillId="9" borderId="0" xfId="0" applyFont="1" applyFill="1"/>
    <xf numFmtId="0" fontId="7" fillId="0" borderId="13" xfId="0" applyFont="1" applyFill="1" applyBorder="1" applyAlignment="1">
      <alignment vertical="top" wrapText="1"/>
    </xf>
    <xf numFmtId="0" fontId="7" fillId="0" borderId="44" xfId="0" applyFont="1" applyFill="1" applyBorder="1" applyAlignment="1" applyProtection="1">
      <alignment horizontal="center" vertical="top"/>
    </xf>
    <xf numFmtId="0" fontId="7" fillId="0" borderId="46" xfId="0" applyFont="1" applyFill="1" applyBorder="1" applyAlignment="1" applyProtection="1">
      <alignment horizontal="center" vertical="top"/>
    </xf>
    <xf numFmtId="2" fontId="5" fillId="0" borderId="4" xfId="0" applyNumberFormat="1" applyFont="1" applyFill="1" applyBorder="1" applyAlignment="1">
      <alignment horizontal="center" vertical="top" wrapText="1"/>
    </xf>
    <xf numFmtId="168" fontId="7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0" applyFont="1" applyFill="1" applyBorder="1" applyAlignment="1">
      <alignment vertical="top" wrapText="1"/>
    </xf>
    <xf numFmtId="0" fontId="49" fillId="0" borderId="13" xfId="0" applyFont="1" applyFill="1" applyBorder="1" applyAlignment="1">
      <alignment horizontal="center" vertical="center" wrapText="1"/>
    </xf>
    <xf numFmtId="167" fontId="6" fillId="0" borderId="13" xfId="1" applyNumberFormat="1" applyFont="1" applyFill="1" applyBorder="1" applyAlignment="1">
      <alignment vertical="top" wrapText="1"/>
    </xf>
    <xf numFmtId="164" fontId="49" fillId="0" borderId="13" xfId="1" applyFont="1" applyFill="1" applyBorder="1" applyAlignment="1">
      <alignment vertical="top" wrapText="1"/>
    </xf>
    <xf numFmtId="165" fontId="49" fillId="0" borderId="13" xfId="0" applyNumberFormat="1" applyFont="1" applyFill="1" applyBorder="1" applyAlignment="1">
      <alignment horizontal="center" vertical="top" wrapText="1"/>
    </xf>
    <xf numFmtId="1" fontId="7" fillId="0" borderId="29" xfId="0" applyNumberFormat="1" applyFont="1" applyFill="1" applyBorder="1" applyAlignment="1" applyProtection="1">
      <alignment horizontal="center" vertical="top"/>
    </xf>
    <xf numFmtId="0" fontId="9" fillId="0" borderId="29" xfId="0" applyFont="1" applyFill="1" applyBorder="1" applyAlignment="1" applyProtection="1">
      <alignment horizontal="center" vertical="top"/>
    </xf>
    <xf numFmtId="165" fontId="7" fillId="0" borderId="35" xfId="0" applyNumberFormat="1" applyFont="1" applyFill="1" applyBorder="1" applyAlignment="1" applyProtection="1">
      <alignment horizontal="center" vertical="top"/>
    </xf>
    <xf numFmtId="0" fontId="7" fillId="5" borderId="29" xfId="0" applyFont="1" applyFill="1" applyBorder="1" applyAlignment="1" applyProtection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31" fillId="11" borderId="4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31" fillId="0" borderId="9" xfId="0" applyFont="1" applyFill="1" applyBorder="1" applyAlignment="1" applyProtection="1">
      <alignment horizontal="center" vertical="center"/>
      <protection locked="0"/>
    </xf>
    <xf numFmtId="49" fontId="31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12" xfId="0" applyNumberFormat="1" applyFont="1" applyFill="1" applyBorder="1" applyAlignment="1" applyProtection="1">
      <alignment horizontal="center" vertical="center"/>
      <protection locked="0"/>
    </xf>
    <xf numFmtId="49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31" fillId="0" borderId="2" xfId="0" applyFont="1" applyFill="1" applyBorder="1" applyAlignment="1" applyProtection="1">
      <alignment horizontal="left" vertical="top" wrapText="1"/>
      <protection locked="0"/>
    </xf>
    <xf numFmtId="0" fontId="31" fillId="0" borderId="12" xfId="0" applyFont="1" applyFill="1" applyBorder="1" applyAlignment="1" applyProtection="1">
      <alignment horizontal="left" vertical="top" wrapText="1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9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31" fillId="2" borderId="10" xfId="0" applyFont="1" applyFill="1" applyBorder="1" applyAlignment="1" applyProtection="1">
      <alignment horizontal="center" vertical="center"/>
      <protection locked="0"/>
    </xf>
    <xf numFmtId="0" fontId="31" fillId="11" borderId="3" xfId="0" applyFont="1" applyFill="1" applyBorder="1" applyAlignment="1" applyProtection="1">
      <alignment horizontal="center" vertical="top" wrapText="1"/>
      <protection locked="0"/>
    </xf>
    <xf numFmtId="0" fontId="31" fillId="11" borderId="5" xfId="0" applyFont="1" applyFill="1" applyBorder="1" applyAlignment="1" applyProtection="1">
      <alignment horizontal="center" vertical="top" wrapText="1"/>
      <protection locked="0"/>
    </xf>
    <xf numFmtId="0" fontId="31" fillId="11" borderId="4" xfId="0" applyFont="1" applyFill="1" applyBorder="1" applyAlignment="1" applyProtection="1">
      <alignment horizontal="center" vertical="top" wrapText="1"/>
      <protection locked="0"/>
    </xf>
    <xf numFmtId="49" fontId="36" fillId="7" borderId="13" xfId="0" applyNumberFormat="1" applyFont="1" applyFill="1" applyBorder="1" applyAlignment="1">
      <alignment horizontal="center" vertical="top" wrapText="1"/>
    </xf>
    <xf numFmtId="0" fontId="36" fillId="7" borderId="13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31" fillId="3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37" fillId="0" borderId="18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left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1" fillId="3" borderId="13" xfId="0" applyFont="1" applyFill="1" applyBorder="1" applyAlignment="1">
      <alignment horizontal="left" vertical="top" wrapText="1"/>
    </xf>
    <xf numFmtId="0" fontId="36" fillId="7" borderId="17" xfId="0" applyFont="1" applyFill="1" applyBorder="1" applyAlignment="1">
      <alignment horizontal="left" vertical="top" wrapText="1"/>
    </xf>
    <xf numFmtId="0" fontId="36" fillId="7" borderId="18" xfId="0" applyFont="1" applyFill="1" applyBorder="1" applyAlignment="1">
      <alignment horizontal="left" vertical="top" wrapText="1"/>
    </xf>
    <xf numFmtId="0" fontId="36" fillId="7" borderId="14" xfId="0" applyFont="1" applyFill="1" applyBorder="1" applyAlignment="1">
      <alignment horizontal="left" vertical="top" wrapText="1"/>
    </xf>
    <xf numFmtId="49" fontId="36" fillId="7" borderId="17" xfId="0" applyNumberFormat="1" applyFont="1" applyFill="1" applyBorder="1" applyAlignment="1">
      <alignment horizontal="center" vertical="top" wrapText="1"/>
    </xf>
    <xf numFmtId="49" fontId="36" fillId="7" borderId="18" xfId="0" applyNumberFormat="1" applyFont="1" applyFill="1" applyBorder="1" applyAlignment="1">
      <alignment horizontal="center" vertical="top" wrapText="1"/>
    </xf>
    <xf numFmtId="49" fontId="36" fillId="7" borderId="14" xfId="0" applyNumberFormat="1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40" fillId="7" borderId="18" xfId="0" applyFont="1" applyFill="1" applyBorder="1" applyAlignment="1">
      <alignment horizontal="left" vertical="top" wrapText="1"/>
    </xf>
    <xf numFmtId="0" fontId="40" fillId="7" borderId="14" xfId="0" applyFont="1" applyFill="1" applyBorder="1" applyAlignment="1">
      <alignment horizontal="left" vertical="top" wrapText="1"/>
    </xf>
    <xf numFmtId="0" fontId="40" fillId="7" borderId="18" xfId="0" applyFont="1" applyFill="1" applyBorder="1" applyAlignment="1">
      <alignment horizontal="center" vertical="top" wrapText="1"/>
    </xf>
    <xf numFmtId="0" fontId="40" fillId="7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49" fontId="31" fillId="7" borderId="17" xfId="0" applyNumberFormat="1" applyFont="1" applyFill="1" applyBorder="1" applyAlignment="1">
      <alignment horizontal="center" vertical="top"/>
    </xf>
    <xf numFmtId="49" fontId="31" fillId="7" borderId="18" xfId="0" applyNumberFormat="1" applyFont="1" applyFill="1" applyBorder="1" applyAlignment="1">
      <alignment horizontal="center" vertical="top"/>
    </xf>
    <xf numFmtId="49" fontId="31" fillId="7" borderId="14" xfId="0" applyNumberFormat="1" applyFont="1" applyFill="1" applyBorder="1" applyAlignment="1">
      <alignment horizontal="center" vertical="top"/>
    </xf>
    <xf numFmtId="49" fontId="36" fillId="3" borderId="17" xfId="0" applyNumberFormat="1" applyFont="1" applyFill="1" applyBorder="1" applyAlignment="1">
      <alignment horizontal="center" vertical="top" wrapText="1"/>
    </xf>
    <xf numFmtId="0" fontId="40" fillId="3" borderId="18" xfId="0" applyFont="1" applyFill="1" applyBorder="1" applyAlignment="1">
      <alignment horizontal="center" vertical="top" wrapText="1"/>
    </xf>
    <xf numFmtId="0" fontId="40" fillId="3" borderId="14" xfId="0" applyFont="1" applyFill="1" applyBorder="1" applyAlignment="1">
      <alignment horizontal="center" vertical="top" wrapText="1"/>
    </xf>
    <xf numFmtId="49" fontId="7" fillId="7" borderId="17" xfId="0" applyNumberFormat="1" applyFont="1" applyFill="1" applyBorder="1" applyAlignment="1">
      <alignment horizontal="center" vertical="top" wrapText="1"/>
    </xf>
    <xf numFmtId="0" fontId="37" fillId="7" borderId="18" xfId="0" applyFont="1" applyFill="1" applyBorder="1" applyAlignment="1">
      <alignment horizontal="center" vertical="top" wrapText="1"/>
    </xf>
    <xf numFmtId="0" fontId="37" fillId="7" borderId="14" xfId="0" applyFont="1" applyFill="1" applyBorder="1" applyAlignment="1">
      <alignment horizontal="center" vertical="top" wrapText="1"/>
    </xf>
    <xf numFmtId="0" fontId="36" fillId="3" borderId="17" xfId="0" applyFont="1" applyFill="1" applyBorder="1" applyAlignment="1">
      <alignment horizontal="left" vertical="top" wrapText="1"/>
    </xf>
    <xf numFmtId="0" fontId="40" fillId="3" borderId="18" xfId="0" applyFont="1" applyFill="1" applyBorder="1" applyAlignment="1">
      <alignment horizontal="left" vertical="top" wrapText="1"/>
    </xf>
    <xf numFmtId="0" fontId="40" fillId="3" borderId="14" xfId="0" applyFont="1" applyFill="1" applyBorder="1" applyAlignment="1">
      <alignment horizontal="left" vertical="top" wrapText="1"/>
    </xf>
    <xf numFmtId="0" fontId="36" fillId="3" borderId="17" xfId="0" applyFont="1" applyFill="1" applyBorder="1" applyAlignment="1">
      <alignment horizontal="center" vertical="top" wrapText="1"/>
    </xf>
    <xf numFmtId="0" fontId="36" fillId="3" borderId="18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49" fontId="31" fillId="7" borderId="17" xfId="0" applyNumberFormat="1" applyFont="1" applyFill="1" applyBorder="1" applyAlignment="1">
      <alignment horizontal="center" vertical="top" wrapText="1"/>
    </xf>
    <xf numFmtId="0" fontId="47" fillId="7" borderId="18" xfId="0" applyFont="1" applyFill="1" applyBorder="1" applyAlignment="1">
      <alignment horizontal="center" vertical="top" wrapText="1"/>
    </xf>
    <xf numFmtId="0" fontId="47" fillId="7" borderId="14" xfId="0" applyFont="1" applyFill="1" applyBorder="1" applyAlignment="1">
      <alignment horizontal="center" vertical="top" wrapText="1"/>
    </xf>
    <xf numFmtId="0" fontId="35" fillId="11" borderId="17" xfId="0" applyFont="1" applyFill="1" applyBorder="1" applyAlignment="1">
      <alignment horizontal="center" vertical="top" wrapText="1"/>
    </xf>
    <xf numFmtId="0" fontId="35" fillId="11" borderId="18" xfId="0" applyFont="1" applyFill="1" applyBorder="1" applyAlignment="1">
      <alignment horizontal="center" vertical="top" wrapText="1"/>
    </xf>
    <xf numFmtId="0" fontId="35" fillId="11" borderId="14" xfId="0" applyFont="1" applyFill="1" applyBorder="1" applyAlignment="1">
      <alignment horizontal="center" vertical="top" wrapText="1"/>
    </xf>
    <xf numFmtId="49" fontId="35" fillId="11" borderId="17" xfId="0" applyNumberFormat="1" applyFont="1" applyFill="1" applyBorder="1" applyAlignment="1">
      <alignment horizontal="center" vertical="top"/>
    </xf>
    <xf numFmtId="49" fontId="35" fillId="11" borderId="18" xfId="0" applyNumberFormat="1" applyFont="1" applyFill="1" applyBorder="1" applyAlignment="1">
      <alignment horizontal="center" vertical="top"/>
    </xf>
    <xf numFmtId="49" fontId="35" fillId="11" borderId="14" xfId="0" applyNumberFormat="1" applyFont="1" applyFill="1" applyBorder="1" applyAlignment="1">
      <alignment horizontal="center" vertical="top"/>
    </xf>
    <xf numFmtId="49" fontId="31" fillId="5" borderId="13" xfId="0" applyNumberFormat="1" applyFont="1" applyFill="1" applyBorder="1" applyAlignment="1">
      <alignment horizontal="center" vertical="top"/>
    </xf>
    <xf numFmtId="0" fontId="31" fillId="5" borderId="13" xfId="0" applyFont="1" applyFill="1" applyBorder="1" applyAlignment="1">
      <alignment horizontal="left" vertical="top" wrapText="1"/>
    </xf>
    <xf numFmtId="0" fontId="30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>
      <alignment vertical="top" wrapText="1"/>
    </xf>
    <xf numFmtId="49" fontId="31" fillId="3" borderId="13" xfId="0" applyNumberFormat="1" applyFont="1" applyFill="1" applyBorder="1" applyAlignment="1">
      <alignment horizontal="center" vertical="top"/>
    </xf>
    <xf numFmtId="0" fontId="35" fillId="11" borderId="31" xfId="0" applyFont="1" applyFill="1" applyBorder="1" applyAlignment="1">
      <alignment horizontal="center" vertical="top" wrapText="1"/>
    </xf>
    <xf numFmtId="0" fontId="35" fillId="11" borderId="16" xfId="0" applyFont="1" applyFill="1" applyBorder="1" applyAlignment="1">
      <alignment horizontal="center" vertical="top" wrapText="1"/>
    </xf>
    <xf numFmtId="0" fontId="35" fillId="11" borderId="30" xfId="0" applyFont="1" applyFill="1" applyBorder="1" applyAlignment="1">
      <alignment horizontal="center" vertical="top" wrapText="1"/>
    </xf>
    <xf numFmtId="0" fontId="35" fillId="11" borderId="27" xfId="0" applyFont="1" applyFill="1" applyBorder="1" applyAlignment="1">
      <alignment horizontal="center" vertical="top" wrapText="1"/>
    </xf>
    <xf numFmtId="0" fontId="35" fillId="11" borderId="15" xfId="0" applyFont="1" applyFill="1" applyBorder="1" applyAlignment="1">
      <alignment horizontal="center" vertical="top" wrapText="1"/>
    </xf>
    <xf numFmtId="0" fontId="35" fillId="11" borderId="28" xfId="0" applyFont="1" applyFill="1" applyBorder="1" applyAlignment="1">
      <alignment horizontal="center" vertical="top" wrapText="1"/>
    </xf>
    <xf numFmtId="0" fontId="35" fillId="11" borderId="32" xfId="0" applyFont="1" applyFill="1" applyBorder="1" applyAlignment="1">
      <alignment horizontal="center" vertical="top" wrapText="1"/>
    </xf>
    <xf numFmtId="0" fontId="35" fillId="11" borderId="33" xfId="0" applyFont="1" applyFill="1" applyBorder="1" applyAlignment="1">
      <alignment horizontal="center" vertical="top" wrapText="1"/>
    </xf>
    <xf numFmtId="0" fontId="35" fillId="11" borderId="20" xfId="0" applyFont="1" applyFill="1" applyBorder="1" applyAlignment="1">
      <alignment horizontal="center" vertical="top" wrapText="1"/>
    </xf>
    <xf numFmtId="49" fontId="36" fillId="7" borderId="13" xfId="0" applyNumberFormat="1" applyFont="1" applyFill="1" applyBorder="1" applyAlignment="1">
      <alignment horizontal="center" vertical="top"/>
    </xf>
    <xf numFmtId="49" fontId="36" fillId="3" borderId="13" xfId="0" applyNumberFormat="1" applyFont="1" applyFill="1" applyBorder="1" applyAlignment="1">
      <alignment horizontal="center" vertical="top"/>
    </xf>
    <xf numFmtId="0" fontId="36" fillId="3" borderId="13" xfId="0" applyFont="1" applyFill="1" applyBorder="1" applyAlignment="1">
      <alignment horizontal="left" vertical="top" wrapText="1"/>
    </xf>
    <xf numFmtId="0" fontId="31" fillId="0" borderId="13" xfId="0" applyFont="1" applyFill="1" applyBorder="1" applyAlignment="1">
      <alignment horizontal="left" vertical="top" wrapText="1"/>
    </xf>
    <xf numFmtId="0" fontId="31" fillId="7" borderId="13" xfId="0" applyFont="1" applyFill="1" applyBorder="1" applyAlignment="1">
      <alignment horizontal="left" vertical="top"/>
    </xf>
    <xf numFmtId="0" fontId="37" fillId="0" borderId="18" xfId="0" applyFont="1" applyFill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 vertical="top" wrapText="1"/>
    </xf>
    <xf numFmtId="14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44" xfId="0" applyFont="1" applyFill="1" applyBorder="1" applyAlignment="1" applyProtection="1">
      <alignment horizontal="center" vertical="top"/>
    </xf>
    <xf numFmtId="0" fontId="7" fillId="9" borderId="45" xfId="0" applyFont="1" applyFill="1" applyBorder="1" applyAlignment="1" applyProtection="1">
      <alignment horizontal="center" vertical="top"/>
    </xf>
    <xf numFmtId="0" fontId="7" fillId="9" borderId="46" xfId="0" applyFont="1" applyFill="1" applyBorder="1" applyAlignment="1" applyProtection="1">
      <alignment horizontal="center" vertical="top"/>
    </xf>
    <xf numFmtId="0" fontId="7" fillId="0" borderId="44" xfId="0" applyFont="1" applyFill="1" applyBorder="1" applyAlignment="1" applyProtection="1">
      <alignment horizontal="left" vertical="top" wrapText="1"/>
    </xf>
    <xf numFmtId="0" fontId="7" fillId="0" borderId="45" xfId="0" applyFont="1" applyFill="1" applyBorder="1" applyAlignment="1" applyProtection="1">
      <alignment horizontal="left" vertical="top" wrapText="1"/>
    </xf>
    <xf numFmtId="0" fontId="7" fillId="0" borderId="46" xfId="0" applyFont="1" applyFill="1" applyBorder="1" applyAlignment="1" applyProtection="1">
      <alignment horizontal="left" vertical="top" wrapText="1"/>
    </xf>
    <xf numFmtId="0" fontId="7" fillId="0" borderId="45" xfId="0" applyFont="1" applyFill="1" applyBorder="1" applyAlignment="1" applyProtection="1">
      <alignment horizontal="center" vertical="top"/>
    </xf>
    <xf numFmtId="0" fontId="7" fillId="0" borderId="46" xfId="0" applyFont="1" applyFill="1" applyBorder="1" applyAlignment="1" applyProtection="1">
      <alignment horizontal="center" vertical="top"/>
    </xf>
    <xf numFmtId="0" fontId="7" fillId="0" borderId="44" xfId="0" applyFont="1" applyBorder="1" applyAlignment="1" applyProtection="1">
      <alignment horizontal="center" vertical="top"/>
    </xf>
    <xf numFmtId="0" fontId="7" fillId="0" borderId="45" xfId="0" applyFont="1" applyBorder="1" applyAlignment="1" applyProtection="1">
      <alignment horizontal="center" vertical="top"/>
    </xf>
    <xf numFmtId="49" fontId="7" fillId="0" borderId="44" xfId="0" applyNumberFormat="1" applyFont="1" applyFill="1" applyBorder="1" applyAlignment="1" applyProtection="1">
      <alignment horizontal="center" vertical="top" wrapText="1"/>
    </xf>
    <xf numFmtId="49" fontId="7" fillId="0" borderId="45" xfId="0" applyNumberFormat="1" applyFont="1" applyFill="1" applyBorder="1" applyAlignment="1" applyProtection="1">
      <alignment horizontal="center" vertical="top" wrapText="1"/>
    </xf>
    <xf numFmtId="49" fontId="7" fillId="0" borderId="46" xfId="0" applyNumberFormat="1" applyFont="1" applyFill="1" applyBorder="1" applyAlignment="1" applyProtection="1">
      <alignment horizontal="center" vertical="top" wrapText="1"/>
    </xf>
    <xf numFmtId="0" fontId="7" fillId="0" borderId="44" xfId="0" applyFont="1" applyFill="1" applyBorder="1" applyAlignment="1" applyProtection="1">
      <alignment horizontal="center" vertical="top" wrapText="1"/>
    </xf>
    <xf numFmtId="0" fontId="7" fillId="0" borderId="45" xfId="0" applyFont="1" applyFill="1" applyBorder="1" applyAlignment="1" applyProtection="1">
      <alignment horizontal="center" vertical="top" wrapText="1"/>
    </xf>
    <xf numFmtId="0" fontId="7" fillId="0" borderId="46" xfId="0" applyFont="1" applyFill="1" applyBorder="1" applyAlignment="1" applyProtection="1">
      <alignment horizontal="center" vertical="top" wrapText="1"/>
    </xf>
    <xf numFmtId="0" fontId="26" fillId="3" borderId="27" xfId="0" applyFont="1" applyFill="1" applyBorder="1" applyAlignment="1" applyProtection="1">
      <alignment horizontal="center" vertical="center" wrapText="1"/>
    </xf>
    <xf numFmtId="0" fontId="26" fillId="3" borderId="15" xfId="0" applyFont="1" applyFill="1" applyBorder="1" applyAlignment="1" applyProtection="1">
      <alignment horizontal="center" vertical="center" wrapText="1"/>
    </xf>
    <xf numFmtId="0" fontId="11" fillId="3" borderId="15" xfId="0" applyFont="1" applyFill="1" applyBorder="1" applyAlignment="1" applyProtection="1">
      <alignment horizontal="center" vertical="center" wrapText="1"/>
    </xf>
    <xf numFmtId="0" fontId="26" fillId="3" borderId="28" xfId="0" applyFont="1" applyFill="1" applyBorder="1" applyAlignment="1" applyProtection="1">
      <alignment horizontal="center" vertical="center" wrapText="1"/>
    </xf>
    <xf numFmtId="0" fontId="27" fillId="0" borderId="21" xfId="0" applyFont="1" applyFill="1" applyBorder="1" applyAlignment="1" applyProtection="1">
      <alignment horizontal="center" vertical="center" wrapText="1"/>
    </xf>
    <xf numFmtId="165" fontId="27" fillId="0" borderId="19" xfId="0" applyNumberFormat="1" applyFont="1" applyFill="1" applyBorder="1" applyAlignment="1" applyProtection="1">
      <alignment horizontal="center" vertical="center" wrapText="1"/>
    </xf>
    <xf numFmtId="165" fontId="9" fillId="0" borderId="19" xfId="0" applyNumberFormat="1" applyFont="1" applyFill="1" applyBorder="1" applyAlignment="1" applyProtection="1">
      <alignment horizontal="center" vertical="top" wrapText="1"/>
    </xf>
    <xf numFmtId="165" fontId="27" fillId="0" borderId="26" xfId="0" applyNumberFormat="1" applyFont="1" applyFill="1" applyBorder="1" applyAlignment="1" applyProtection="1">
      <alignment horizontal="center" vertical="center" wrapText="1"/>
    </xf>
    <xf numFmtId="165" fontId="48" fillId="0" borderId="29" xfId="0" applyNumberFormat="1" applyFont="1" applyFill="1" applyBorder="1" applyAlignment="1" applyProtection="1">
      <alignment horizontal="center" vertical="center" wrapText="1"/>
    </xf>
    <xf numFmtId="165" fontId="48" fillId="0" borderId="3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31" fillId="11" borderId="13" xfId="0" applyFont="1" applyFill="1" applyBorder="1" applyAlignment="1" applyProtection="1">
      <alignment horizontal="center" vertical="top" wrapText="1"/>
    </xf>
    <xf numFmtId="49" fontId="31" fillId="11" borderId="13" xfId="0" applyNumberFormat="1" applyFont="1" applyFill="1" applyBorder="1" applyAlignment="1" applyProtection="1">
      <alignment horizontal="center" vertical="top"/>
    </xf>
    <xf numFmtId="0" fontId="30" fillId="9" borderId="0" xfId="0" applyFont="1" applyFill="1" applyBorder="1" applyAlignment="1" applyProtection="1">
      <alignment horizontal="center" wrapText="1"/>
      <protection locked="0"/>
    </xf>
    <xf numFmtId="0" fontId="15" fillId="9" borderId="0" xfId="0" applyFont="1" applyFill="1" applyBorder="1" applyAlignment="1" applyProtection="1">
      <alignment horizontal="center" vertical="top"/>
      <protection locked="0"/>
    </xf>
    <xf numFmtId="0" fontId="31" fillId="11" borderId="17" xfId="0" applyFont="1" applyFill="1" applyBorder="1" applyAlignment="1" applyProtection="1">
      <alignment horizontal="center" vertical="top" wrapText="1"/>
    </xf>
    <xf numFmtId="0" fontId="31" fillId="11" borderId="14" xfId="0" applyFont="1" applyFill="1" applyBorder="1" applyAlignment="1" applyProtection="1">
      <alignment horizontal="center" vertical="top" wrapText="1"/>
    </xf>
    <xf numFmtId="0" fontId="31" fillId="8" borderId="34" xfId="0" applyFont="1" applyFill="1" applyBorder="1" applyAlignment="1" applyProtection="1">
      <alignment horizontal="center" vertical="center" wrapText="1"/>
    </xf>
    <xf numFmtId="0" fontId="31" fillId="8" borderId="35" xfId="0" applyFont="1" applyFill="1" applyBorder="1" applyAlignment="1" applyProtection="1">
      <alignment horizontal="center" vertical="center" wrapText="1"/>
    </xf>
    <xf numFmtId="49" fontId="36" fillId="0" borderId="42" xfId="0" applyNumberFormat="1" applyFont="1" applyFill="1" applyBorder="1" applyAlignment="1" applyProtection="1">
      <alignment horizontal="center" wrapText="1"/>
    </xf>
    <xf numFmtId="49" fontId="36" fillId="0" borderId="43" xfId="0" applyNumberFormat="1" applyFont="1" applyFill="1" applyBorder="1" applyAlignment="1" applyProtection="1">
      <alignment horizontal="center" wrapText="1"/>
    </xf>
    <xf numFmtId="0" fontId="31" fillId="8" borderId="34" xfId="0" applyFont="1" applyFill="1" applyBorder="1" applyAlignment="1" applyProtection="1">
      <alignment horizontal="center" vertical="top" wrapText="1"/>
    </xf>
    <xf numFmtId="0" fontId="31" fillId="8" borderId="35" xfId="0" applyFont="1" applyFill="1" applyBorder="1" applyAlignment="1" applyProtection="1">
      <alignment horizontal="center" vertical="top" wrapText="1"/>
    </xf>
    <xf numFmtId="0" fontId="36" fillId="8" borderId="35" xfId="0" applyFont="1" applyFill="1" applyBorder="1" applyAlignment="1" applyProtection="1">
      <alignment horizontal="left" vertical="top" wrapText="1"/>
    </xf>
    <xf numFmtId="0" fontId="36" fillId="8" borderId="34" xfId="0" applyFont="1" applyFill="1" applyBorder="1" applyAlignment="1" applyProtection="1">
      <alignment horizontal="center" vertical="top" wrapText="1"/>
    </xf>
    <xf numFmtId="0" fontId="36" fillId="8" borderId="35" xfId="0" applyFont="1" applyFill="1" applyBorder="1" applyAlignment="1" applyProtection="1">
      <alignment horizontal="center" vertical="top" wrapText="1"/>
    </xf>
    <xf numFmtId="0" fontId="36" fillId="8" borderId="34" xfId="0" applyFont="1" applyFill="1" applyBorder="1" applyAlignment="1" applyProtection="1">
      <alignment horizontal="center" vertical="center" wrapText="1"/>
    </xf>
    <xf numFmtId="0" fontId="36" fillId="8" borderId="35" xfId="0" applyFont="1" applyFill="1" applyBorder="1" applyAlignment="1" applyProtection="1">
      <alignment horizontal="center" vertical="center" wrapText="1"/>
    </xf>
    <xf numFmtId="0" fontId="36" fillId="8" borderId="36" xfId="0" applyFont="1" applyFill="1" applyBorder="1" applyAlignment="1" applyProtection="1">
      <alignment horizontal="center" vertical="top" wrapText="1"/>
    </xf>
    <xf numFmtId="165" fontId="7" fillId="0" borderId="44" xfId="0" applyNumberFormat="1" applyFont="1" applyFill="1" applyBorder="1" applyAlignment="1" applyProtection="1">
      <alignment horizontal="center" vertical="top"/>
    </xf>
    <xf numFmtId="165" fontId="7" fillId="0" borderId="45" xfId="0" applyNumberFormat="1" applyFont="1" applyFill="1" applyBorder="1" applyAlignment="1" applyProtection="1">
      <alignment horizontal="center" vertical="top"/>
    </xf>
    <xf numFmtId="165" fontId="7" fillId="0" borderId="46" xfId="0" applyNumberFormat="1" applyFont="1" applyFill="1" applyBorder="1" applyAlignment="1" applyProtection="1">
      <alignment horizontal="center" vertical="top"/>
    </xf>
    <xf numFmtId="0" fontId="7" fillId="0" borderId="48" xfId="0" applyFont="1" applyFill="1" applyBorder="1" applyAlignment="1" applyProtection="1">
      <alignment horizontal="center" vertical="top" wrapText="1"/>
    </xf>
    <xf numFmtId="0" fontId="7" fillId="0" borderId="49" xfId="0" applyFont="1" applyFill="1" applyBorder="1" applyAlignment="1" applyProtection="1">
      <alignment horizontal="center" vertical="top" wrapText="1"/>
    </xf>
    <xf numFmtId="0" fontId="7" fillId="0" borderId="50" xfId="0" applyFont="1" applyFill="1" applyBorder="1" applyAlignment="1" applyProtection="1">
      <alignment horizontal="center" vertical="top" wrapText="1"/>
    </xf>
    <xf numFmtId="0" fontId="14" fillId="0" borderId="44" xfId="0" applyFont="1" applyFill="1" applyBorder="1" applyAlignment="1" applyProtection="1">
      <alignment horizontal="left" vertical="top" wrapText="1"/>
    </xf>
    <xf numFmtId="0" fontId="14" fillId="0" borderId="45" xfId="0" applyFont="1" applyFill="1" applyBorder="1" applyAlignment="1" applyProtection="1">
      <alignment horizontal="left" vertical="top" wrapText="1"/>
    </xf>
    <xf numFmtId="0" fontId="14" fillId="0" borderId="46" xfId="0" applyFont="1" applyFill="1" applyBorder="1" applyAlignment="1" applyProtection="1">
      <alignment horizontal="left" vertical="top" wrapText="1"/>
    </xf>
    <xf numFmtId="0" fontId="7" fillId="0" borderId="42" xfId="0" applyFont="1" applyFill="1" applyBorder="1" applyAlignment="1" applyProtection="1">
      <alignment horizontal="center" vertical="top"/>
    </xf>
    <xf numFmtId="0" fontId="7" fillId="0" borderId="47" xfId="0" applyFont="1" applyFill="1" applyBorder="1" applyAlignment="1" applyProtection="1">
      <alignment horizontal="center" vertical="top"/>
    </xf>
    <xf numFmtId="0" fontId="7" fillId="2" borderId="44" xfId="0" applyFont="1" applyFill="1" applyBorder="1" applyAlignment="1" applyProtection="1">
      <alignment horizontal="center" vertical="top"/>
    </xf>
    <xf numFmtId="0" fontId="7" fillId="2" borderId="45" xfId="0" applyFont="1" applyFill="1" applyBorder="1" applyAlignment="1" applyProtection="1">
      <alignment horizontal="center" vertical="top"/>
    </xf>
    <xf numFmtId="0" fontId="14" fillId="0" borderId="44" xfId="0" applyFont="1" applyFill="1" applyBorder="1" applyAlignment="1" applyProtection="1">
      <alignment horizontal="center" vertical="top" wrapText="1"/>
    </xf>
    <xf numFmtId="0" fontId="14" fillId="0" borderId="45" xfId="0" applyFont="1" applyFill="1" applyBorder="1" applyAlignment="1" applyProtection="1">
      <alignment horizontal="center" vertical="top" wrapText="1"/>
    </xf>
    <xf numFmtId="165" fontId="7" fillId="0" borderId="42" xfId="0" applyNumberFormat="1" applyFont="1" applyFill="1" applyBorder="1" applyAlignment="1" applyProtection="1">
      <alignment horizontal="center" vertical="top"/>
    </xf>
    <xf numFmtId="165" fontId="7" fillId="0" borderId="47" xfId="0" applyNumberFormat="1" applyFont="1" applyFill="1" applyBorder="1" applyAlignment="1" applyProtection="1">
      <alignment horizontal="center" vertical="top"/>
    </xf>
    <xf numFmtId="0" fontId="14" fillId="0" borderId="53" xfId="0" applyFont="1" applyFill="1" applyBorder="1" applyAlignment="1" applyProtection="1">
      <alignment horizontal="left" vertical="top" wrapText="1"/>
      <protection locked="0"/>
    </xf>
    <xf numFmtId="0" fontId="14" fillId="0" borderId="46" xfId="0" applyFont="1" applyFill="1" applyBorder="1" applyAlignment="1" applyProtection="1">
      <alignment horizontal="left" vertical="top" wrapText="1"/>
      <protection locked="0"/>
    </xf>
    <xf numFmtId="0" fontId="28" fillId="8" borderId="34" xfId="0" applyFont="1" applyFill="1" applyBorder="1" applyAlignment="1">
      <alignment horizontal="center" vertical="center" wrapText="1"/>
    </xf>
    <xf numFmtId="0" fontId="28" fillId="8" borderId="35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0" fontId="28" fillId="5" borderId="34" xfId="0" applyFont="1" applyFill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8" fillId="5" borderId="36" xfId="0" applyFont="1" applyFill="1" applyBorder="1" applyAlignment="1">
      <alignment horizontal="center" vertical="center" wrapText="1"/>
    </xf>
    <xf numFmtId="49" fontId="28" fillId="6" borderId="44" xfId="0" applyNumberFormat="1" applyFont="1" applyFill="1" applyBorder="1" applyAlignment="1">
      <alignment horizontal="center" vertical="top" wrapText="1"/>
    </xf>
    <xf numFmtId="49" fontId="28" fillId="6" borderId="46" xfId="0" applyNumberFormat="1" applyFont="1" applyFill="1" applyBorder="1" applyAlignment="1">
      <alignment horizontal="center" vertical="top" wrapText="1"/>
    </xf>
    <xf numFmtId="49" fontId="28" fillId="2" borderId="44" xfId="0" applyNumberFormat="1" applyFont="1" applyFill="1" applyBorder="1" applyAlignment="1">
      <alignment horizontal="left" vertical="top" wrapText="1"/>
    </xf>
    <xf numFmtId="49" fontId="28" fillId="2" borderId="46" xfId="0" applyNumberFormat="1" applyFont="1" applyFill="1" applyBorder="1" applyAlignment="1">
      <alignment horizontal="left" vertical="top" wrapText="1"/>
    </xf>
    <xf numFmtId="0" fontId="28" fillId="2" borderId="44" xfId="0" applyFont="1" applyFill="1" applyBorder="1" applyAlignment="1">
      <alignment horizontal="center" vertical="top" wrapText="1"/>
    </xf>
    <xf numFmtId="0" fontId="28" fillId="2" borderId="46" xfId="0" applyFont="1" applyFill="1" applyBorder="1" applyAlignment="1">
      <alignment horizontal="center" vertical="top" wrapText="1"/>
    </xf>
    <xf numFmtId="0" fontId="28" fillId="6" borderId="44" xfId="0" applyFont="1" applyFill="1" applyBorder="1" applyAlignment="1">
      <alignment horizontal="center" vertical="top" wrapText="1"/>
    </xf>
    <xf numFmtId="0" fontId="28" fillId="6" borderId="46" xfId="0" applyFont="1" applyFill="1" applyBorder="1" applyAlignment="1">
      <alignment horizontal="center" vertical="top" wrapText="1"/>
    </xf>
    <xf numFmtId="164" fontId="28" fillId="0" borderId="44" xfId="1" applyFont="1" applyFill="1" applyBorder="1" applyAlignment="1">
      <alignment horizontal="center" vertical="top" wrapText="1"/>
    </xf>
    <xf numFmtId="164" fontId="28" fillId="0" borderId="46" xfId="1" applyFont="1" applyFill="1" applyBorder="1" applyAlignment="1">
      <alignment horizontal="center" vertical="top" wrapText="1"/>
    </xf>
    <xf numFmtId="165" fontId="50" fillId="6" borderId="44" xfId="0" applyNumberFormat="1" applyFont="1" applyFill="1" applyBorder="1" applyAlignment="1">
      <alignment horizontal="center" vertical="top" wrapText="1"/>
    </xf>
    <xf numFmtId="165" fontId="50" fillId="6" borderId="46" xfId="0" applyNumberFormat="1" applyFont="1" applyFill="1" applyBorder="1" applyAlignment="1">
      <alignment horizontal="center" vertical="top" wrapText="1"/>
    </xf>
    <xf numFmtId="165" fontId="28" fillId="6" borderId="44" xfId="0" applyNumberFormat="1" applyFont="1" applyFill="1" applyBorder="1" applyAlignment="1">
      <alignment horizontal="center" vertical="top" wrapText="1"/>
    </xf>
    <xf numFmtId="165" fontId="28" fillId="6" borderId="46" xfId="0" applyNumberFormat="1" applyFont="1" applyFill="1" applyBorder="1" applyAlignment="1">
      <alignment horizontal="center" vertical="top" wrapText="1"/>
    </xf>
    <xf numFmtId="167" fontId="28" fillId="0" borderId="44" xfId="1" applyNumberFormat="1" applyFont="1" applyFill="1" applyBorder="1" applyAlignment="1">
      <alignment horizontal="center" vertical="top" wrapText="1"/>
    </xf>
    <xf numFmtId="167" fontId="28" fillId="0" borderId="46" xfId="1" applyNumberFormat="1" applyFont="1" applyFill="1" applyBorder="1" applyAlignment="1">
      <alignment horizontal="center" vertical="top" wrapText="1"/>
    </xf>
    <xf numFmtId="0" fontId="28" fillId="2" borderId="44" xfId="0" applyFont="1" applyFill="1" applyBorder="1" applyAlignment="1">
      <alignment horizontal="left" vertical="top" wrapText="1"/>
    </xf>
    <xf numFmtId="0" fontId="28" fillId="2" borderId="46" xfId="0" applyFont="1" applyFill="1" applyBorder="1" applyAlignment="1">
      <alignment horizontal="left" vertical="top" wrapText="1"/>
    </xf>
    <xf numFmtId="0" fontId="28" fillId="0" borderId="44" xfId="0" applyFont="1" applyFill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top" wrapText="1"/>
    </xf>
    <xf numFmtId="49" fontId="28" fillId="2" borderId="44" xfId="0" applyNumberFormat="1" applyFont="1" applyFill="1" applyBorder="1" applyAlignment="1">
      <alignment horizontal="center" vertical="top" wrapText="1"/>
    </xf>
    <xf numFmtId="49" fontId="28" fillId="2" borderId="46" xfId="0" applyNumberFormat="1" applyFont="1" applyFill="1" applyBorder="1" applyAlignment="1">
      <alignment horizontal="center" vertical="top" wrapText="1"/>
    </xf>
    <xf numFmtId="2" fontId="28" fillId="6" borderId="44" xfId="0" applyNumberFormat="1" applyFont="1" applyFill="1" applyBorder="1" applyAlignment="1">
      <alignment horizontal="center" vertical="top" wrapText="1"/>
    </xf>
    <xf numFmtId="2" fontId="28" fillId="6" borderId="46" xfId="0" applyNumberFormat="1" applyFont="1" applyFill="1" applyBorder="1" applyAlignment="1">
      <alignment horizontal="center" vertical="top" wrapText="1"/>
    </xf>
    <xf numFmtId="49" fontId="28" fillId="0" borderId="44" xfId="0" applyNumberFormat="1" applyFont="1" applyFill="1" applyBorder="1" applyAlignment="1">
      <alignment horizontal="center" vertical="top" wrapText="1"/>
    </xf>
    <xf numFmtId="49" fontId="28" fillId="0" borderId="46" xfId="0" applyNumberFormat="1" applyFont="1" applyFill="1" applyBorder="1" applyAlignment="1">
      <alignment horizontal="center" vertical="top" wrapText="1"/>
    </xf>
    <xf numFmtId="49" fontId="28" fillId="6" borderId="44" xfId="0" applyNumberFormat="1" applyFont="1" applyFill="1" applyBorder="1" applyAlignment="1">
      <alignment horizontal="center" vertical="center" wrapText="1"/>
    </xf>
    <xf numFmtId="49" fontId="28" fillId="6" borderId="4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5" fillId="11" borderId="25" xfId="0" applyFont="1" applyFill="1" applyBorder="1" applyAlignment="1">
      <alignment horizontal="center" vertical="top" wrapText="1"/>
    </xf>
    <xf numFmtId="0" fontId="35" fillId="11" borderId="23" xfId="0" applyFont="1" applyFill="1" applyBorder="1" applyAlignment="1">
      <alignment horizontal="center" vertical="top" wrapText="1"/>
    </xf>
    <xf numFmtId="0" fontId="35" fillId="11" borderId="11" xfId="0" applyFont="1" applyFill="1" applyBorder="1" applyAlignment="1">
      <alignment horizontal="center" vertical="top" wrapText="1"/>
    </xf>
    <xf numFmtId="0" fontId="35" fillId="11" borderId="22" xfId="0" applyFont="1" applyFill="1" applyBorder="1" applyAlignment="1">
      <alignment horizontal="center" vertical="top" wrapText="1"/>
    </xf>
    <xf numFmtId="0" fontId="35" fillId="11" borderId="40" xfId="0" applyFont="1" applyFill="1" applyBorder="1" applyAlignment="1">
      <alignment horizontal="center" vertical="top" wrapText="1"/>
    </xf>
    <xf numFmtId="0" fontId="35" fillId="11" borderId="41" xfId="0" applyFont="1" applyFill="1" applyBorder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5" fillId="11" borderId="37" xfId="0" applyFont="1" applyFill="1" applyBorder="1" applyAlignment="1">
      <alignment horizontal="center" vertical="top" wrapText="1"/>
    </xf>
    <xf numFmtId="0" fontId="35" fillId="11" borderId="38" xfId="0" applyFont="1" applyFill="1" applyBorder="1" applyAlignment="1">
      <alignment horizontal="center" vertical="top" wrapText="1"/>
    </xf>
    <xf numFmtId="0" fontId="35" fillId="11" borderId="39" xfId="0" applyFont="1" applyFill="1" applyBorder="1" applyAlignment="1">
      <alignment horizontal="center" vertical="top" wrapText="1"/>
    </xf>
    <xf numFmtId="0" fontId="35" fillId="11" borderId="2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</cellXfs>
  <cellStyles count="18"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9"/>
    <cellStyle name="Обычный 3 2 2 2" xfId="15"/>
    <cellStyle name="Обычный 3 2 3" xfId="11"/>
    <cellStyle name="Обычный 3 2 3 2" xfId="17"/>
    <cellStyle name="Обычный 3 2 4" xfId="13"/>
    <cellStyle name="Обычный 3 3" xfId="8"/>
    <cellStyle name="Обычный 3 3 2" xfId="14"/>
    <cellStyle name="Обычный 3 4" xfId="10"/>
    <cellStyle name="Обычный 3 4 2" xfId="16"/>
    <cellStyle name="Обычный 3 5" xfId="12"/>
    <cellStyle name="Обычный 4" xfId="6"/>
    <cellStyle name="Финансовый" xfId="1" builtinId="3"/>
    <cellStyle name="Финансовый 2" xfId="7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5"/>
  <sheetViews>
    <sheetView view="pageBreakPreview" zoomScale="50" zoomScaleNormal="100" zoomScaleSheetLayoutView="50" workbookViewId="0">
      <selection activeCell="L1" sqref="L1:AA1048576"/>
    </sheetView>
  </sheetViews>
  <sheetFormatPr defaultRowHeight="18.75" x14ac:dyDescent="0.25"/>
  <cols>
    <col min="1" max="1" width="9.5703125" style="21" customWidth="1"/>
    <col min="2" max="2" width="69.140625" style="21" customWidth="1"/>
    <col min="3" max="4" width="15" style="22" customWidth="1"/>
    <col min="5" max="5" width="16.140625" style="21" customWidth="1"/>
    <col min="6" max="6" width="20" style="23" customWidth="1"/>
    <col min="7" max="8" width="29.140625" style="24" customWidth="1"/>
    <col min="9" max="9" width="52.140625" style="25" customWidth="1"/>
    <col min="10" max="10" width="38.140625" style="174" customWidth="1"/>
    <col min="11" max="11" width="38.140625" style="214" customWidth="1"/>
    <col min="12" max="16384" width="9.140625" style="21"/>
  </cols>
  <sheetData>
    <row r="1" spans="1:11" ht="46.5" customHeight="1" x14ac:dyDescent="0.25">
      <c r="A1" s="320" t="s">
        <v>559</v>
      </c>
      <c r="B1" s="321"/>
      <c r="C1" s="321"/>
      <c r="D1" s="321"/>
      <c r="E1" s="321"/>
      <c r="F1" s="321"/>
      <c r="G1" s="321"/>
      <c r="H1" s="321"/>
      <c r="I1" s="321"/>
      <c r="J1" s="321"/>
      <c r="K1" s="210"/>
    </row>
    <row r="2" spans="1:11" ht="29.25" customHeight="1" x14ac:dyDescent="0.3">
      <c r="A2" s="322" t="s">
        <v>443</v>
      </c>
      <c r="B2" s="322"/>
      <c r="C2" s="322"/>
      <c r="D2" s="322"/>
      <c r="E2" s="322"/>
      <c r="F2" s="322"/>
      <c r="G2" s="322"/>
      <c r="H2" s="322"/>
      <c r="I2" s="322"/>
      <c r="J2" s="322"/>
      <c r="K2" s="211"/>
    </row>
    <row r="3" spans="1:11" ht="30" customHeight="1" x14ac:dyDescent="0.25">
      <c r="A3" s="323" t="s">
        <v>78</v>
      </c>
      <c r="B3" s="323"/>
      <c r="C3" s="323"/>
      <c r="D3" s="323"/>
      <c r="E3" s="323"/>
      <c r="F3" s="323"/>
      <c r="G3" s="323"/>
      <c r="H3" s="323"/>
      <c r="I3" s="323"/>
      <c r="J3" s="323"/>
      <c r="K3" s="212"/>
    </row>
    <row r="4" spans="1:11" ht="21.75" customHeight="1" x14ac:dyDescent="0.25">
      <c r="A4" s="324" t="s">
        <v>926</v>
      </c>
      <c r="B4" s="324"/>
      <c r="C4" s="324"/>
      <c r="D4" s="324"/>
      <c r="E4" s="324"/>
      <c r="F4" s="324"/>
      <c r="G4" s="324"/>
      <c r="H4" s="324"/>
      <c r="I4" s="324"/>
      <c r="J4" s="324"/>
      <c r="K4" s="213"/>
    </row>
    <row r="5" spans="1:11" ht="21.75" customHeight="1" x14ac:dyDescent="0.25">
      <c r="A5" s="323" t="s">
        <v>560</v>
      </c>
      <c r="B5" s="323"/>
      <c r="C5" s="323"/>
      <c r="D5" s="323"/>
      <c r="E5" s="323"/>
      <c r="F5" s="323"/>
      <c r="G5" s="323"/>
      <c r="H5" s="323"/>
      <c r="I5" s="323"/>
      <c r="J5" s="323"/>
      <c r="K5" s="212"/>
    </row>
    <row r="6" spans="1:11" customFormat="1" ht="21.75" customHeight="1" x14ac:dyDescent="0.25"/>
    <row r="7" spans="1:11" ht="33.75" customHeight="1" x14ac:dyDescent="0.25">
      <c r="A7" s="318" t="s">
        <v>750</v>
      </c>
      <c r="B7" s="318"/>
      <c r="C7" s="318"/>
      <c r="D7" s="318"/>
      <c r="E7" s="318"/>
      <c r="F7" s="319"/>
      <c r="G7" s="318"/>
      <c r="H7" s="318"/>
      <c r="I7" s="318"/>
      <c r="J7" s="318"/>
    </row>
    <row r="8" spans="1:11" ht="18.75" customHeight="1" x14ac:dyDescent="0.25">
      <c r="A8" s="171"/>
      <c r="B8" s="171"/>
      <c r="C8" s="171"/>
      <c r="D8" s="212"/>
      <c r="E8" s="171"/>
      <c r="F8" s="171"/>
      <c r="G8" s="171"/>
      <c r="H8" s="171"/>
      <c r="I8" s="171"/>
      <c r="J8" s="171"/>
      <c r="K8" s="212"/>
    </row>
    <row r="9" spans="1:11" ht="30" customHeight="1" x14ac:dyDescent="0.25">
      <c r="A9" s="325" t="s">
        <v>751</v>
      </c>
      <c r="B9" s="325"/>
      <c r="C9" s="325"/>
      <c r="D9" s="325"/>
      <c r="E9" s="325"/>
      <c r="F9" s="325"/>
      <c r="G9" s="325"/>
      <c r="H9" s="325"/>
      <c r="I9" s="325"/>
      <c r="J9" s="325"/>
      <c r="K9" s="209"/>
    </row>
    <row r="10" spans="1:11" ht="18.75" customHeight="1" x14ac:dyDescent="0.25"/>
    <row r="11" spans="1:11" ht="78" customHeight="1" x14ac:dyDescent="0.25">
      <c r="A11" s="329" t="s">
        <v>62</v>
      </c>
      <c r="B11" s="329" t="s">
        <v>63</v>
      </c>
      <c r="C11" s="329" t="s">
        <v>64</v>
      </c>
      <c r="D11" s="329" t="s">
        <v>752</v>
      </c>
      <c r="E11" s="305" t="s">
        <v>65</v>
      </c>
      <c r="F11" s="331"/>
      <c r="G11" s="305" t="s">
        <v>66</v>
      </c>
      <c r="H11" s="305" t="s">
        <v>67</v>
      </c>
      <c r="I11" s="305" t="s">
        <v>563</v>
      </c>
      <c r="J11" s="305" t="s">
        <v>753</v>
      </c>
      <c r="K11" s="305" t="s">
        <v>880</v>
      </c>
    </row>
    <row r="12" spans="1:11" ht="116.25" customHeight="1" x14ac:dyDescent="0.25">
      <c r="A12" s="330"/>
      <c r="B12" s="330"/>
      <c r="C12" s="330"/>
      <c r="D12" s="330"/>
      <c r="E12" s="172" t="s">
        <v>561</v>
      </c>
      <c r="F12" s="172" t="s">
        <v>562</v>
      </c>
      <c r="G12" s="305"/>
      <c r="H12" s="305"/>
      <c r="I12" s="305"/>
      <c r="J12" s="305"/>
      <c r="K12" s="305"/>
    </row>
    <row r="13" spans="1:11" ht="9.75" customHeight="1" x14ac:dyDescent="0.25">
      <c r="A13" s="172"/>
      <c r="B13" s="172"/>
      <c r="C13" s="172"/>
      <c r="D13" s="207"/>
      <c r="E13" s="172"/>
      <c r="F13" s="173"/>
      <c r="G13" s="173"/>
      <c r="H13" s="173"/>
      <c r="I13" s="173"/>
      <c r="J13" s="39"/>
      <c r="K13" s="39"/>
    </row>
    <row r="14" spans="1:11" ht="50.1" customHeight="1" x14ac:dyDescent="0.25">
      <c r="A14" s="26"/>
      <c r="B14" s="327" t="s">
        <v>0</v>
      </c>
      <c r="C14" s="327"/>
      <c r="D14" s="327"/>
      <c r="E14" s="327"/>
      <c r="F14" s="327"/>
      <c r="G14" s="327"/>
      <c r="H14" s="327"/>
      <c r="I14" s="327"/>
      <c r="J14" s="327"/>
      <c r="K14" s="328"/>
    </row>
    <row r="15" spans="1:11" ht="67.5" customHeight="1" x14ac:dyDescent="0.25">
      <c r="A15" s="26" t="s">
        <v>273</v>
      </c>
      <c r="B15" s="27" t="s">
        <v>343</v>
      </c>
      <c r="C15" s="28" t="s">
        <v>68</v>
      </c>
      <c r="D15" s="28" t="s">
        <v>754</v>
      </c>
      <c r="E15" s="38">
        <v>101.9</v>
      </c>
      <c r="F15" s="259">
        <v>99</v>
      </c>
      <c r="G15" s="29">
        <f t="shared" ref="G15" si="0">F15-E15</f>
        <v>-2.9000000000000057</v>
      </c>
      <c r="H15" s="29" t="str">
        <f>TEXT(F15-E15,"0,0п.п.")</f>
        <v>-2,9п.п.</v>
      </c>
      <c r="I15" s="30" t="s">
        <v>807</v>
      </c>
      <c r="J15" s="31" t="str">
        <f>IF(NOT(ISBLANK(F15)),IF(F15&gt;=E15,"достигнут","не достигнут"),IF(F15=0,"показатель обоснованно отсутствует"))</f>
        <v>не достигнут</v>
      </c>
      <c r="K15" s="31" t="s">
        <v>811</v>
      </c>
    </row>
    <row r="16" spans="1:11" s="36" customFormat="1" ht="60.75" customHeight="1" x14ac:dyDescent="0.25">
      <c r="A16" s="32" t="s">
        <v>2</v>
      </c>
      <c r="B16" s="33" t="s">
        <v>578</v>
      </c>
      <c r="C16" s="34" t="s">
        <v>68</v>
      </c>
      <c r="D16" s="34" t="s">
        <v>754</v>
      </c>
      <c r="E16" s="38">
        <v>100.6</v>
      </c>
      <c r="F16" s="259">
        <v>97.4</v>
      </c>
      <c r="G16" s="29">
        <f>F16-E16</f>
        <v>-3.1999999999999886</v>
      </c>
      <c r="H16" s="38" t="str">
        <f t="shared" ref="H16:H26" si="1">TEXT(F16-E16,"0,0п.п.")</f>
        <v>-3,2п.п.</v>
      </c>
      <c r="I16" s="256" t="s">
        <v>807</v>
      </c>
      <c r="J16" s="35" t="str">
        <f t="shared" ref="J16:J17" si="2">IF(NOT(ISBLANK(F16)),IF(F16&gt;=E16,"достигнут","не достигнут"),IF(F16=0,"показатель обоснованно отсутствует"))</f>
        <v>не достигнут</v>
      </c>
      <c r="K16" s="35" t="s">
        <v>811</v>
      </c>
    </row>
    <row r="17" spans="1:11" ht="61.5" customHeight="1" x14ac:dyDescent="0.25">
      <c r="A17" s="26" t="s">
        <v>3</v>
      </c>
      <c r="B17" s="27" t="s">
        <v>344</v>
      </c>
      <c r="C17" s="28" t="s">
        <v>68</v>
      </c>
      <c r="D17" s="28" t="s">
        <v>754</v>
      </c>
      <c r="E17" s="38">
        <v>101.3</v>
      </c>
      <c r="F17" s="259">
        <v>100.8</v>
      </c>
      <c r="G17" s="29">
        <f t="shared" ref="G17:G31" si="3">F17-E17</f>
        <v>-0.5</v>
      </c>
      <c r="H17" s="38" t="str">
        <f t="shared" si="1"/>
        <v>-0,5п.п.</v>
      </c>
      <c r="I17" s="30" t="s">
        <v>807</v>
      </c>
      <c r="J17" s="31" t="str">
        <f t="shared" si="2"/>
        <v>не достигнут</v>
      </c>
      <c r="K17" s="31" t="s">
        <v>811</v>
      </c>
    </row>
    <row r="18" spans="1:11" ht="67.5" customHeight="1" x14ac:dyDescent="0.25">
      <c r="A18" s="26" t="s">
        <v>4</v>
      </c>
      <c r="B18" s="27" t="s">
        <v>345</v>
      </c>
      <c r="C18" s="28" t="s">
        <v>68</v>
      </c>
      <c r="D18" s="28" t="s">
        <v>754</v>
      </c>
      <c r="E18" s="38">
        <v>101.6</v>
      </c>
      <c r="F18" s="259">
        <v>100</v>
      </c>
      <c r="G18" s="29">
        <f t="shared" si="3"/>
        <v>-1.5999999999999943</v>
      </c>
      <c r="H18" s="38" t="str">
        <f t="shared" si="1"/>
        <v>-1,6п.п.</v>
      </c>
      <c r="I18" s="30" t="s">
        <v>807</v>
      </c>
      <c r="J18" s="31" t="str">
        <f>IF(NOT(ISBLANK(F18)),IF(F18&gt;=E18,"достигнут","не достигнут"),IF(F18=0,"показатель обоснованно отсутствует"))</f>
        <v>не достигнут</v>
      </c>
      <c r="K18" s="31" t="s">
        <v>811</v>
      </c>
    </row>
    <row r="19" spans="1:11" ht="42.75" customHeight="1" x14ac:dyDescent="0.25">
      <c r="A19" s="32">
        <v>6</v>
      </c>
      <c r="B19" s="33" t="s">
        <v>590</v>
      </c>
      <c r="C19" s="34" t="s">
        <v>68</v>
      </c>
      <c r="D19" s="34" t="s">
        <v>754</v>
      </c>
      <c r="E19" s="38">
        <v>50</v>
      </c>
      <c r="F19" s="259">
        <v>48.9</v>
      </c>
      <c r="G19" s="29">
        <f>F19-E19</f>
        <v>-1.1000000000000014</v>
      </c>
      <c r="H19" s="38" t="str">
        <f t="shared" si="1"/>
        <v>-1,1п.п.</v>
      </c>
      <c r="I19" s="30" t="s">
        <v>807</v>
      </c>
      <c r="J19" s="35" t="str">
        <f>IF(NOT(ISBLANK(F19)),IF(F19&gt;=E19,"достигнут","не достигнут"),IF(F19=0,"показатель обоснованно отсутствует"))</f>
        <v>не достигнут</v>
      </c>
      <c r="K19" s="35" t="s">
        <v>300</v>
      </c>
    </row>
    <row r="20" spans="1:11" ht="71.25" customHeight="1" x14ac:dyDescent="0.25">
      <c r="A20" s="26" t="s">
        <v>5</v>
      </c>
      <c r="B20" s="27" t="s">
        <v>76</v>
      </c>
      <c r="C20" s="28" t="s">
        <v>68</v>
      </c>
      <c r="D20" s="28" t="s">
        <v>754</v>
      </c>
      <c r="E20" s="38">
        <v>16</v>
      </c>
      <c r="F20" s="259">
        <v>6.2</v>
      </c>
      <c r="G20" s="29">
        <f>F20-E20</f>
        <v>-9.8000000000000007</v>
      </c>
      <c r="H20" s="255" t="str">
        <f t="shared" si="1"/>
        <v>-9,8п.п.</v>
      </c>
      <c r="I20" s="30" t="s">
        <v>1023</v>
      </c>
      <c r="J20" s="31" t="str">
        <f>IF(NOT(ISBLANK(F20)),IF(F20&gt;=E20,"достигнут","не достигнут"),IF(F20=0,"показатель обоснованно отсутствует"))</f>
        <v>не достигнут</v>
      </c>
      <c r="K20" s="31" t="s">
        <v>811</v>
      </c>
    </row>
    <row r="21" spans="1:11" ht="83.25" customHeight="1" x14ac:dyDescent="0.25">
      <c r="A21" s="26" t="s">
        <v>6</v>
      </c>
      <c r="B21" s="27" t="s">
        <v>591</v>
      </c>
      <c r="C21" s="28" t="s">
        <v>68</v>
      </c>
      <c r="D21" s="28" t="s">
        <v>754</v>
      </c>
      <c r="E21" s="38">
        <v>100</v>
      </c>
      <c r="F21" s="259">
        <v>88</v>
      </c>
      <c r="G21" s="29">
        <f t="shared" si="3"/>
        <v>-12</v>
      </c>
      <c r="H21" s="38" t="str">
        <f t="shared" si="1"/>
        <v>-12,0п.п.</v>
      </c>
      <c r="I21" s="30" t="s">
        <v>807</v>
      </c>
      <c r="J21" s="31" t="str">
        <f t="shared" ref="J21:J31" si="4">IF(NOT(ISBLANK(F21)),IF(F21&gt;=E21,"достигнут","не достигнут"),IF(F21=0,"показатель обоснованно отсутствует"))</f>
        <v>не достигнут</v>
      </c>
      <c r="K21" s="35" t="s">
        <v>811</v>
      </c>
    </row>
    <row r="22" spans="1:11" ht="60.75" customHeight="1" x14ac:dyDescent="0.25">
      <c r="A22" s="26" t="s">
        <v>7</v>
      </c>
      <c r="B22" s="27" t="s">
        <v>346</v>
      </c>
      <c r="C22" s="28" t="s">
        <v>68</v>
      </c>
      <c r="D22" s="28" t="s">
        <v>754</v>
      </c>
      <c r="E22" s="38">
        <v>98</v>
      </c>
      <c r="F22" s="259">
        <v>82.3</v>
      </c>
      <c r="G22" s="29">
        <f t="shared" si="3"/>
        <v>-15.700000000000003</v>
      </c>
      <c r="H22" s="38" t="str">
        <f t="shared" si="1"/>
        <v>-15,7п.п.</v>
      </c>
      <c r="I22" s="30" t="s">
        <v>807</v>
      </c>
      <c r="J22" s="31" t="str">
        <f t="shared" si="4"/>
        <v>не достигнут</v>
      </c>
      <c r="K22" s="35" t="s">
        <v>811</v>
      </c>
    </row>
    <row r="23" spans="1:11" ht="59.25" customHeight="1" x14ac:dyDescent="0.25">
      <c r="A23" s="32" t="s">
        <v>8</v>
      </c>
      <c r="B23" s="33" t="s">
        <v>347</v>
      </c>
      <c r="C23" s="34" t="s">
        <v>68</v>
      </c>
      <c r="D23" s="34" t="s">
        <v>755</v>
      </c>
      <c r="E23" s="38">
        <v>37</v>
      </c>
      <c r="F23" s="259">
        <v>91.5</v>
      </c>
      <c r="G23" s="29">
        <f>E23-F23</f>
        <v>-54.5</v>
      </c>
      <c r="H23" s="259" t="str">
        <f>TEXT(E23-F23,"0,0п.п.")</f>
        <v>-54,5п.п.</v>
      </c>
      <c r="I23" s="30"/>
      <c r="J23" s="35" t="str">
        <f>IF(NOT(ISBLANK(F23)),IF(F23&lt;=E23,"достигнут","не достигнут"),IF(F23=0,"показатель обоснованно отсутствует"))</f>
        <v>не достигнут</v>
      </c>
      <c r="K23" s="35" t="s">
        <v>811</v>
      </c>
    </row>
    <row r="24" spans="1:11" ht="87" customHeight="1" x14ac:dyDescent="0.25">
      <c r="A24" s="26" t="s">
        <v>9</v>
      </c>
      <c r="B24" s="27" t="s">
        <v>75</v>
      </c>
      <c r="C24" s="28" t="s">
        <v>68</v>
      </c>
      <c r="D24" s="28" t="s">
        <v>754</v>
      </c>
      <c r="E24" s="38">
        <v>103.7</v>
      </c>
      <c r="F24" s="259">
        <v>123.5</v>
      </c>
      <c r="G24" s="29">
        <f t="shared" si="3"/>
        <v>19.799999999999997</v>
      </c>
      <c r="H24" s="259" t="str">
        <f t="shared" si="1"/>
        <v>19,8п.п.</v>
      </c>
      <c r="I24" s="256" t="s">
        <v>1022</v>
      </c>
      <c r="J24" s="31" t="str">
        <f t="shared" si="4"/>
        <v>достигнут</v>
      </c>
      <c r="K24" s="31" t="s">
        <v>811</v>
      </c>
    </row>
    <row r="25" spans="1:11" ht="74.25" customHeight="1" x14ac:dyDescent="0.25">
      <c r="A25" s="32" t="s">
        <v>10</v>
      </c>
      <c r="B25" s="33" t="s">
        <v>74</v>
      </c>
      <c r="C25" s="34" t="s">
        <v>593</v>
      </c>
      <c r="D25" s="215" t="s">
        <v>754</v>
      </c>
      <c r="E25" s="248">
        <v>23500</v>
      </c>
      <c r="F25" s="248">
        <v>25317.599999999999</v>
      </c>
      <c r="G25" s="248">
        <f t="shared" si="3"/>
        <v>1817.5999999999985</v>
      </c>
      <c r="H25" s="259">
        <f>(F25/E25*100)-100</f>
        <v>7.7344680851063856</v>
      </c>
      <c r="I25" s="256" t="s">
        <v>1039</v>
      </c>
      <c r="J25" s="35" t="str">
        <f t="shared" si="4"/>
        <v>достигнут</v>
      </c>
      <c r="K25" s="35" t="s">
        <v>300</v>
      </c>
    </row>
    <row r="26" spans="1:11" ht="53.25" customHeight="1" x14ac:dyDescent="0.25">
      <c r="A26" s="32" t="s">
        <v>11</v>
      </c>
      <c r="B26" s="33" t="s">
        <v>73</v>
      </c>
      <c r="C26" s="34" t="s">
        <v>68</v>
      </c>
      <c r="D26" s="34" t="s">
        <v>754</v>
      </c>
      <c r="E26" s="38">
        <v>104.3</v>
      </c>
      <c r="F26" s="259">
        <v>100.2</v>
      </c>
      <c r="G26" s="29">
        <f t="shared" si="3"/>
        <v>-4.0999999999999943</v>
      </c>
      <c r="H26" s="259" t="str">
        <f t="shared" si="1"/>
        <v>-4,1п.п.</v>
      </c>
      <c r="I26" s="30" t="s">
        <v>1052</v>
      </c>
      <c r="J26" s="35" t="str">
        <f t="shared" si="4"/>
        <v>не достигнут</v>
      </c>
      <c r="K26" s="35" t="s">
        <v>300</v>
      </c>
    </row>
    <row r="27" spans="1:11" ht="48" customHeight="1" x14ac:dyDescent="0.25">
      <c r="A27" s="32" t="s">
        <v>12</v>
      </c>
      <c r="B27" s="33" t="s">
        <v>72</v>
      </c>
      <c r="C27" s="34" t="s">
        <v>69</v>
      </c>
      <c r="D27" s="34" t="s">
        <v>754</v>
      </c>
      <c r="E27" s="37">
        <v>2.88</v>
      </c>
      <c r="F27" s="255">
        <v>3.355</v>
      </c>
      <c r="G27" s="259">
        <f t="shared" si="3"/>
        <v>0.47500000000000009</v>
      </c>
      <c r="H27" s="259">
        <f t="shared" ref="H27:H31" si="5">(F27/E27*100)-100</f>
        <v>16.493055555555557</v>
      </c>
      <c r="I27" s="30"/>
      <c r="J27" s="35" t="str">
        <f t="shared" si="4"/>
        <v>достигнут</v>
      </c>
      <c r="K27" s="35" t="s">
        <v>300</v>
      </c>
    </row>
    <row r="28" spans="1:11" ht="75.75" customHeight="1" x14ac:dyDescent="0.25">
      <c r="A28" s="32" t="s">
        <v>511</v>
      </c>
      <c r="B28" s="33" t="s">
        <v>71</v>
      </c>
      <c r="C28" s="34" t="s">
        <v>428</v>
      </c>
      <c r="D28" s="34" t="s">
        <v>754</v>
      </c>
      <c r="E28" s="38">
        <v>26</v>
      </c>
      <c r="F28" s="259">
        <v>28.5</v>
      </c>
      <c r="G28" s="259">
        <f t="shared" si="3"/>
        <v>2.5</v>
      </c>
      <c r="H28" s="259">
        <f t="shared" si="5"/>
        <v>9.6153846153846274</v>
      </c>
      <c r="I28" s="30" t="s">
        <v>809</v>
      </c>
      <c r="J28" s="35" t="str">
        <f t="shared" si="4"/>
        <v>достигнут</v>
      </c>
      <c r="K28" s="35" t="s">
        <v>300</v>
      </c>
    </row>
    <row r="29" spans="1:11" ht="75.75" customHeight="1" x14ac:dyDescent="0.25">
      <c r="A29" s="32" t="s">
        <v>540</v>
      </c>
      <c r="B29" s="33" t="s">
        <v>927</v>
      </c>
      <c r="C29" s="257" t="s">
        <v>1005</v>
      </c>
      <c r="D29" s="257" t="s">
        <v>754</v>
      </c>
      <c r="E29" s="259">
        <v>2071</v>
      </c>
      <c r="F29" s="259"/>
      <c r="G29" s="259">
        <f t="shared" si="3"/>
        <v>-2071</v>
      </c>
      <c r="H29" s="259">
        <f t="shared" si="5"/>
        <v>-100</v>
      </c>
      <c r="I29" s="256" t="s">
        <v>807</v>
      </c>
      <c r="J29" s="258" t="str">
        <f t="shared" si="4"/>
        <v>показатель обоснованно отсутствует</v>
      </c>
      <c r="K29" s="258"/>
    </row>
    <row r="30" spans="1:11" ht="57.75" customHeight="1" x14ac:dyDescent="0.25">
      <c r="A30" s="26" t="s">
        <v>592</v>
      </c>
      <c r="B30" s="27" t="s">
        <v>70</v>
      </c>
      <c r="C30" s="28" t="s">
        <v>594</v>
      </c>
      <c r="D30" s="28" t="s">
        <v>754</v>
      </c>
      <c r="E30" s="38">
        <v>11.8</v>
      </c>
      <c r="F30" s="259">
        <v>11.8</v>
      </c>
      <c r="G30" s="259">
        <f t="shared" si="3"/>
        <v>0</v>
      </c>
      <c r="H30" s="259">
        <f t="shared" si="5"/>
        <v>0</v>
      </c>
      <c r="I30" s="30"/>
      <c r="J30" s="31" t="str">
        <f t="shared" si="4"/>
        <v>достигнут</v>
      </c>
      <c r="K30" s="35" t="s">
        <v>300</v>
      </c>
    </row>
    <row r="31" spans="1:11" ht="48" customHeight="1" x14ac:dyDescent="0.25">
      <c r="A31" s="26" t="s">
        <v>928</v>
      </c>
      <c r="B31" s="27" t="s">
        <v>510</v>
      </c>
      <c r="C31" s="28" t="s">
        <v>79</v>
      </c>
      <c r="D31" s="28" t="s">
        <v>754</v>
      </c>
      <c r="E31" s="38">
        <v>110.5</v>
      </c>
      <c r="F31" s="259">
        <v>118</v>
      </c>
      <c r="G31" s="259">
        <f t="shared" si="3"/>
        <v>7.5</v>
      </c>
      <c r="H31" s="259">
        <f t="shared" si="5"/>
        <v>6.7873303167420858</v>
      </c>
      <c r="I31" s="256"/>
      <c r="J31" s="31" t="str">
        <f t="shared" si="4"/>
        <v>достигнут</v>
      </c>
      <c r="K31" s="31" t="s">
        <v>300</v>
      </c>
    </row>
    <row r="32" spans="1:11" ht="39" customHeight="1" x14ac:dyDescent="0.25">
      <c r="B32" s="326" t="s">
        <v>756</v>
      </c>
      <c r="C32" s="327"/>
      <c r="D32" s="327"/>
      <c r="E32" s="327"/>
      <c r="F32" s="327"/>
      <c r="G32" s="327"/>
      <c r="H32" s="327"/>
      <c r="I32" s="327"/>
      <c r="J32" s="327"/>
      <c r="K32" s="328"/>
    </row>
    <row r="33" spans="1:11" s="36" customFormat="1" ht="50.1" customHeight="1" x14ac:dyDescent="0.25">
      <c r="B33" s="306" t="s">
        <v>757</v>
      </c>
      <c r="C33" s="307"/>
      <c r="D33" s="307"/>
      <c r="E33" s="307"/>
      <c r="F33" s="307"/>
      <c r="G33" s="307"/>
      <c r="H33" s="307"/>
      <c r="I33" s="307"/>
      <c r="J33" s="307"/>
      <c r="K33" s="308"/>
    </row>
    <row r="34" spans="1:11" ht="107.25" customHeight="1" x14ac:dyDescent="0.25">
      <c r="A34" s="32" t="s">
        <v>15</v>
      </c>
      <c r="B34" s="33" t="s">
        <v>82</v>
      </c>
      <c r="C34" s="34" t="s">
        <v>68</v>
      </c>
      <c r="D34" s="34" t="s">
        <v>755</v>
      </c>
      <c r="E34" s="29">
        <v>0.01</v>
      </c>
      <c r="F34" s="294">
        <v>8.9999999999999998E-4</v>
      </c>
      <c r="G34" s="29">
        <f t="shared" ref="G34:G36" si="6">E34-F34</f>
        <v>9.1000000000000004E-3</v>
      </c>
      <c r="H34" s="259" t="str">
        <f>TEXT(E34-F34,"0,00п.п.")</f>
        <v>0,01п.п.</v>
      </c>
      <c r="I34" s="30"/>
      <c r="J34" s="35" t="str">
        <f>IF(NOT(ISBLANK(F34)),IF(F34&lt;=E34,"достигнут","не достигнут"),IF(F34=0,"показатель обоснованно отсутствует"))</f>
        <v>достигнут</v>
      </c>
      <c r="K34" s="35" t="s">
        <v>811</v>
      </c>
    </row>
    <row r="35" spans="1:11" ht="68.25" customHeight="1" x14ac:dyDescent="0.25">
      <c r="A35" s="32" t="s">
        <v>16</v>
      </c>
      <c r="B35" s="33" t="s">
        <v>512</v>
      </c>
      <c r="C35" s="34" t="s">
        <v>68</v>
      </c>
      <c r="D35" s="34" t="s">
        <v>755</v>
      </c>
      <c r="E35" s="29">
        <v>0.01</v>
      </c>
      <c r="F35" s="294">
        <v>0</v>
      </c>
      <c r="G35" s="29">
        <f t="shared" si="6"/>
        <v>0.01</v>
      </c>
      <c r="H35" s="259" t="str">
        <f>TEXT(E35-F35,"0,00п.п.")</f>
        <v>0,01п.п.</v>
      </c>
      <c r="I35" s="30"/>
      <c r="J35" s="35" t="str">
        <f>IF(NOT(ISBLANK(F35)),IF(F35&lt;=E35,"достигнут","не достигнут"),IF(F35=0,"показатель обоснованно отсутствует"))</f>
        <v>достигнут</v>
      </c>
      <c r="K35" s="35" t="s">
        <v>811</v>
      </c>
    </row>
    <row r="36" spans="1:11" ht="63.75" customHeight="1" x14ac:dyDescent="0.25">
      <c r="A36" s="32" t="s">
        <v>17</v>
      </c>
      <c r="B36" s="33" t="s">
        <v>738</v>
      </c>
      <c r="C36" s="34" t="s">
        <v>68</v>
      </c>
      <c r="D36" s="34" t="s">
        <v>755</v>
      </c>
      <c r="E36" s="38">
        <v>0.6</v>
      </c>
      <c r="F36" s="29">
        <v>0.1</v>
      </c>
      <c r="G36" s="29">
        <f t="shared" si="6"/>
        <v>0.5</v>
      </c>
      <c r="H36" s="259" t="str">
        <f>TEXT(E36-F36,"0,00п.п.")</f>
        <v>0,50п.п.</v>
      </c>
      <c r="I36" s="30"/>
      <c r="J36" s="35" t="str">
        <f>IF(NOT(ISBLANK(F36)),IF(F36&lt;=E36,"достигнут","не достигнут"),IF(F36=0,"показатель обоснованно отсутствует"))</f>
        <v>достигнут</v>
      </c>
      <c r="K36" s="35" t="s">
        <v>811</v>
      </c>
    </row>
    <row r="37" spans="1:11" ht="146.25" customHeight="1" x14ac:dyDescent="0.25">
      <c r="A37" s="26" t="s">
        <v>18</v>
      </c>
      <c r="B37" s="33" t="s">
        <v>348</v>
      </c>
      <c r="C37" s="34" t="s">
        <v>68</v>
      </c>
      <c r="D37" s="34" t="s">
        <v>754</v>
      </c>
      <c r="E37" s="38">
        <v>100</v>
      </c>
      <c r="F37" s="29">
        <v>100</v>
      </c>
      <c r="G37" s="29">
        <f t="shared" ref="G37" si="7">F37-E37</f>
        <v>0</v>
      </c>
      <c r="H37" s="259" t="str">
        <f t="shared" ref="H37:H39" si="8">TEXT(F37-E37,"0,0п.п.")</f>
        <v>0,0п.п.</v>
      </c>
      <c r="I37" s="30"/>
      <c r="J37" s="35" t="str">
        <f t="shared" ref="J37" si="9">IF(NOT(ISBLANK(F37)),IF(F37&gt;=E37,"достигнут","не достигнут"),IF(F37=0,"показатель обоснованно отсутствует"))</f>
        <v>достигнут</v>
      </c>
      <c r="K37" s="35" t="s">
        <v>811</v>
      </c>
    </row>
    <row r="38" spans="1:11" ht="89.25" customHeight="1" x14ac:dyDescent="0.25">
      <c r="A38" s="26" t="s">
        <v>19</v>
      </c>
      <c r="B38" s="33" t="s">
        <v>81</v>
      </c>
      <c r="C38" s="34" t="s">
        <v>68</v>
      </c>
      <c r="D38" s="34" t="s">
        <v>754</v>
      </c>
      <c r="E38" s="29">
        <v>7.0000000000000007E-2</v>
      </c>
      <c r="F38" s="29">
        <v>0.04</v>
      </c>
      <c r="G38" s="29">
        <f>F38-E38</f>
        <v>-3.0000000000000006E-2</v>
      </c>
      <c r="H38" s="259" t="str">
        <f>TEXT(F38-E38,"0,00п.п.")</f>
        <v>-0,03п.п.</v>
      </c>
      <c r="I38" s="256" t="s">
        <v>807</v>
      </c>
      <c r="J38" s="35" t="str">
        <f>IF(NOT(ISBLANK(F38)),IF(F38&gt;=E38,"достигнут","не достигнут"),IF(F38=0,"показатель обоснованно отсутствует"))</f>
        <v>не достигнут</v>
      </c>
      <c r="K38" s="35" t="s">
        <v>811</v>
      </c>
    </row>
    <row r="39" spans="1:11" ht="83.25" customHeight="1" x14ac:dyDescent="0.25">
      <c r="A39" s="26" t="s">
        <v>20</v>
      </c>
      <c r="B39" s="33" t="s">
        <v>349</v>
      </c>
      <c r="C39" s="34" t="s">
        <v>68</v>
      </c>
      <c r="D39" s="34" t="s">
        <v>754</v>
      </c>
      <c r="E39" s="38">
        <v>100</v>
      </c>
      <c r="F39" s="29">
        <v>100</v>
      </c>
      <c r="G39" s="29">
        <f>F39-E39</f>
        <v>0</v>
      </c>
      <c r="H39" s="259" t="str">
        <f t="shared" si="8"/>
        <v>0,0п.п.</v>
      </c>
      <c r="I39" s="30"/>
      <c r="J39" s="35" t="str">
        <f>IF(NOT(ISBLANK(F39)),IF(F39&gt;=E39,"достигнут","не достигнут"),IF(F39=0,"показатель обоснованно отсутствует"))</f>
        <v>достигнут</v>
      </c>
      <c r="K39" s="35" t="s">
        <v>811</v>
      </c>
    </row>
    <row r="40" spans="1:11" ht="44.25" customHeight="1" x14ac:dyDescent="0.25">
      <c r="B40" s="306" t="s">
        <v>758</v>
      </c>
      <c r="C40" s="307"/>
      <c r="D40" s="307"/>
      <c r="E40" s="307"/>
      <c r="F40" s="307"/>
      <c r="G40" s="307"/>
      <c r="H40" s="307"/>
      <c r="I40" s="307"/>
      <c r="J40" s="307"/>
      <c r="K40" s="308"/>
    </row>
    <row r="41" spans="1:11" ht="50.1" customHeight="1" x14ac:dyDescent="0.25">
      <c r="B41" s="306" t="s">
        <v>759</v>
      </c>
      <c r="C41" s="307"/>
      <c r="D41" s="307"/>
      <c r="E41" s="307"/>
      <c r="F41" s="307"/>
      <c r="G41" s="307"/>
      <c r="H41" s="307"/>
      <c r="I41" s="307"/>
      <c r="J41" s="307"/>
      <c r="K41" s="308"/>
    </row>
    <row r="42" spans="1:11" ht="50.1" customHeight="1" x14ac:dyDescent="0.25">
      <c r="B42" s="306" t="s">
        <v>760</v>
      </c>
      <c r="C42" s="307"/>
      <c r="D42" s="307"/>
      <c r="E42" s="307"/>
      <c r="F42" s="307"/>
      <c r="G42" s="307"/>
      <c r="H42" s="307"/>
      <c r="I42" s="307"/>
      <c r="J42" s="307"/>
      <c r="K42" s="308"/>
    </row>
    <row r="43" spans="1:11" ht="66.75" customHeight="1" x14ac:dyDescent="0.25">
      <c r="A43" s="32" t="s">
        <v>24</v>
      </c>
      <c r="B43" s="33" t="s">
        <v>350</v>
      </c>
      <c r="C43" s="34" t="s">
        <v>68</v>
      </c>
      <c r="D43" s="34" t="s">
        <v>754</v>
      </c>
      <c r="E43" s="38">
        <v>100</v>
      </c>
      <c r="F43" s="259">
        <v>100</v>
      </c>
      <c r="G43" s="29">
        <f t="shared" ref="G43:G61" si="10">F43-E43</f>
        <v>0</v>
      </c>
      <c r="H43" s="259" t="str">
        <f t="shared" ref="H43:H48" si="11">TEXT(F43-E43,"0,0п.п.")</f>
        <v>0,0п.п.</v>
      </c>
      <c r="I43" s="30"/>
      <c r="J43" s="35" t="str">
        <f t="shared" ref="J43:J61" si="12">IF(NOT(ISBLANK(F43)),IF(F43&gt;=E43,"достигнут","не достигнут"),IF(F43=0,"показатель обоснованно отсутствует"))</f>
        <v>достигнут</v>
      </c>
      <c r="K43" s="35" t="s">
        <v>300</v>
      </c>
    </row>
    <row r="44" spans="1:11" ht="89.25" customHeight="1" x14ac:dyDescent="0.25">
      <c r="A44" s="32" t="s">
        <v>25</v>
      </c>
      <c r="B44" s="33" t="s">
        <v>929</v>
      </c>
      <c r="C44" s="257" t="s">
        <v>68</v>
      </c>
      <c r="D44" s="257" t="s">
        <v>754</v>
      </c>
      <c r="E44" s="259">
        <v>100</v>
      </c>
      <c r="F44" s="259">
        <v>100</v>
      </c>
      <c r="G44" s="29">
        <f t="shared" si="10"/>
        <v>0</v>
      </c>
      <c r="H44" s="259" t="str">
        <f t="shared" si="11"/>
        <v>0,0п.п.</v>
      </c>
      <c r="I44" s="268"/>
      <c r="J44" s="258" t="str">
        <f t="shared" si="12"/>
        <v>достигнут</v>
      </c>
      <c r="K44" s="258" t="s">
        <v>300</v>
      </c>
    </row>
    <row r="45" spans="1:11" ht="66.75" customHeight="1" x14ac:dyDescent="0.25">
      <c r="A45" s="32" t="s">
        <v>26</v>
      </c>
      <c r="B45" s="33" t="s">
        <v>302</v>
      </c>
      <c r="C45" s="34" t="s">
        <v>68</v>
      </c>
      <c r="D45" s="34" t="s">
        <v>754</v>
      </c>
      <c r="E45" s="38">
        <v>100</v>
      </c>
      <c r="F45" s="259">
        <v>100</v>
      </c>
      <c r="G45" s="29">
        <f t="shared" si="10"/>
        <v>0</v>
      </c>
      <c r="H45" s="259" t="str">
        <f t="shared" si="11"/>
        <v>0,0п.п.</v>
      </c>
      <c r="J45" s="35" t="str">
        <f t="shared" si="12"/>
        <v>достигнут</v>
      </c>
      <c r="K45" s="35"/>
    </row>
    <row r="46" spans="1:11" ht="83.25" customHeight="1" x14ac:dyDescent="0.25">
      <c r="A46" s="32" t="s">
        <v>930</v>
      </c>
      <c r="B46" s="33" t="s">
        <v>931</v>
      </c>
      <c r="C46" s="34" t="s">
        <v>68</v>
      </c>
      <c r="D46" s="34" t="s">
        <v>754</v>
      </c>
      <c r="E46" s="38">
        <v>100</v>
      </c>
      <c r="F46" s="259"/>
      <c r="G46" s="29">
        <f t="shared" si="10"/>
        <v>-100</v>
      </c>
      <c r="H46" s="259" t="str">
        <f t="shared" si="11"/>
        <v>-100,0п.п.</v>
      </c>
      <c r="I46" s="256" t="s">
        <v>807</v>
      </c>
      <c r="J46" s="35" t="str">
        <f t="shared" si="12"/>
        <v>показатель обоснованно отсутствует</v>
      </c>
      <c r="K46" s="35" t="s">
        <v>300</v>
      </c>
    </row>
    <row r="47" spans="1:11" ht="47.25" customHeight="1" x14ac:dyDescent="0.25">
      <c r="A47" s="19" t="s">
        <v>29</v>
      </c>
      <c r="B47" s="33" t="s">
        <v>521</v>
      </c>
      <c r="C47" s="34" t="s">
        <v>68</v>
      </c>
      <c r="D47" s="34" t="s">
        <v>754</v>
      </c>
      <c r="E47" s="38">
        <v>10</v>
      </c>
      <c r="F47" s="259">
        <v>3.3</v>
      </c>
      <c r="G47" s="29">
        <f t="shared" si="10"/>
        <v>-6.7</v>
      </c>
      <c r="H47" s="259" t="str">
        <f t="shared" si="11"/>
        <v>-6,7п.п.</v>
      </c>
      <c r="I47" s="30" t="s">
        <v>807</v>
      </c>
      <c r="J47" s="35" t="str">
        <f t="shared" si="12"/>
        <v>не достигнут</v>
      </c>
      <c r="K47" s="35" t="s">
        <v>300</v>
      </c>
    </row>
    <row r="48" spans="1:11" ht="45" customHeight="1" x14ac:dyDescent="0.25">
      <c r="A48" s="19" t="s">
        <v>596</v>
      </c>
      <c r="B48" s="33" t="s">
        <v>522</v>
      </c>
      <c r="C48" s="34" t="s">
        <v>68</v>
      </c>
      <c r="D48" s="34" t="s">
        <v>754</v>
      </c>
      <c r="E48" s="38">
        <v>5</v>
      </c>
      <c r="F48" s="259">
        <v>5</v>
      </c>
      <c r="G48" s="29">
        <f t="shared" si="10"/>
        <v>0</v>
      </c>
      <c r="H48" s="259" t="str">
        <f t="shared" si="11"/>
        <v>0,0п.п.</v>
      </c>
      <c r="I48" s="30"/>
      <c r="J48" s="35" t="str">
        <f t="shared" si="12"/>
        <v>достигнут</v>
      </c>
      <c r="K48" s="35" t="s">
        <v>300</v>
      </c>
    </row>
    <row r="49" spans="1:11" ht="52.5" customHeight="1" x14ac:dyDescent="0.25">
      <c r="A49" s="19" t="s">
        <v>597</v>
      </c>
      <c r="B49" s="33" t="s">
        <v>523</v>
      </c>
      <c r="C49" s="34" t="s">
        <v>301</v>
      </c>
      <c r="D49" s="34" t="s">
        <v>754</v>
      </c>
      <c r="E49" s="203">
        <v>1</v>
      </c>
      <c r="F49" s="203">
        <v>1</v>
      </c>
      <c r="G49" s="259">
        <f t="shared" si="10"/>
        <v>0</v>
      </c>
      <c r="H49" s="259">
        <f>(F49/E49*100)-100</f>
        <v>0</v>
      </c>
      <c r="I49" s="30"/>
      <c r="J49" s="35" t="str">
        <f t="shared" ref="J49:J50" si="13">IF(NOT(ISBLANK(F49)),IF(F49&gt;=E49,"достигнут","не достигнут"),IF(F49=0,"показатель обоснованно отсутствует"))</f>
        <v>достигнут</v>
      </c>
      <c r="K49" s="35" t="s">
        <v>300</v>
      </c>
    </row>
    <row r="50" spans="1:11" ht="102.75" customHeight="1" x14ac:dyDescent="0.25">
      <c r="A50" s="19" t="s">
        <v>932</v>
      </c>
      <c r="B50" s="33" t="s">
        <v>933</v>
      </c>
      <c r="C50" s="257" t="s">
        <v>68</v>
      </c>
      <c r="D50" s="257" t="s">
        <v>754</v>
      </c>
      <c r="E50" s="259">
        <v>98.4</v>
      </c>
      <c r="F50" s="259">
        <v>99</v>
      </c>
      <c r="G50" s="259">
        <f t="shared" si="10"/>
        <v>0.59999999999999432</v>
      </c>
      <c r="H50" s="259">
        <f>(F50/E50*100)-100</f>
        <v>0.60975609756097526</v>
      </c>
      <c r="I50" s="256"/>
      <c r="J50" s="258" t="str">
        <f t="shared" si="13"/>
        <v>достигнут</v>
      </c>
      <c r="K50" s="258"/>
    </row>
    <row r="51" spans="1:11" ht="96" customHeight="1" x14ac:dyDescent="0.25">
      <c r="A51" s="19" t="s">
        <v>598</v>
      </c>
      <c r="B51" s="33" t="s">
        <v>360</v>
      </c>
      <c r="C51" s="34" t="s">
        <v>68</v>
      </c>
      <c r="D51" s="34" t="s">
        <v>754</v>
      </c>
      <c r="E51" s="38">
        <v>10</v>
      </c>
      <c r="F51" s="259">
        <v>10</v>
      </c>
      <c r="G51" s="29">
        <f t="shared" ref="G51:G52" si="14">F51-E51</f>
        <v>0</v>
      </c>
      <c r="H51" s="259" t="str">
        <f t="shared" ref="H51:H52" si="15">TEXT(F51-E51,"0,0п.п.")</f>
        <v>0,0п.п.</v>
      </c>
      <c r="I51" s="30"/>
      <c r="J51" s="35" t="str">
        <f t="shared" ref="J51" si="16">IF(NOT(ISBLANK(F51)),IF(F51&gt;=E51,"достигнут","не достигнут"),IF(F51=0,"показатель обоснованно отсутствует"))</f>
        <v>достигнут</v>
      </c>
      <c r="K51" s="35" t="s">
        <v>300</v>
      </c>
    </row>
    <row r="52" spans="1:11" ht="42" customHeight="1" x14ac:dyDescent="0.25">
      <c r="A52" s="32" t="s">
        <v>599</v>
      </c>
      <c r="B52" s="33" t="s">
        <v>600</v>
      </c>
      <c r="C52" s="34" t="s">
        <v>68</v>
      </c>
      <c r="D52" s="34" t="s">
        <v>754</v>
      </c>
      <c r="E52" s="38">
        <v>2.8</v>
      </c>
      <c r="F52" s="259">
        <v>2.2000000000000002</v>
      </c>
      <c r="G52" s="29">
        <f t="shared" si="14"/>
        <v>-0.59999999999999964</v>
      </c>
      <c r="H52" s="259" t="str">
        <f t="shared" si="15"/>
        <v>-0,6п.п.</v>
      </c>
      <c r="I52" s="256" t="s">
        <v>807</v>
      </c>
      <c r="J52" s="35" t="str">
        <f t="shared" si="12"/>
        <v>не достигнут</v>
      </c>
      <c r="K52" s="35" t="s">
        <v>300</v>
      </c>
    </row>
    <row r="53" spans="1:11" ht="42.75" customHeight="1" x14ac:dyDescent="0.25">
      <c r="A53" s="32" t="s">
        <v>601</v>
      </c>
      <c r="B53" s="33" t="s">
        <v>109</v>
      </c>
      <c r="C53" s="34" t="s">
        <v>301</v>
      </c>
      <c r="D53" s="34" t="s">
        <v>754</v>
      </c>
      <c r="E53" s="203">
        <v>280</v>
      </c>
      <c r="F53" s="203">
        <v>290</v>
      </c>
      <c r="G53" s="259">
        <f>F53-E53</f>
        <v>10</v>
      </c>
      <c r="H53" s="259">
        <f t="shared" ref="H53:H61" si="17">(F53/E53*100)-100</f>
        <v>3.5714285714285836</v>
      </c>
      <c r="I53" s="30"/>
      <c r="J53" s="35" t="str">
        <f t="shared" si="12"/>
        <v>достигнут</v>
      </c>
      <c r="K53" s="35" t="s">
        <v>300</v>
      </c>
    </row>
    <row r="54" spans="1:11" ht="45" customHeight="1" x14ac:dyDescent="0.25">
      <c r="A54" s="32" t="s">
        <v>602</v>
      </c>
      <c r="B54" s="33" t="s">
        <v>108</v>
      </c>
      <c r="C54" s="34" t="s">
        <v>301</v>
      </c>
      <c r="D54" s="34" t="s">
        <v>754</v>
      </c>
      <c r="E54" s="203">
        <v>20</v>
      </c>
      <c r="F54" s="203">
        <v>21</v>
      </c>
      <c r="G54" s="259">
        <f t="shared" si="10"/>
        <v>1</v>
      </c>
      <c r="H54" s="259">
        <f t="shared" si="17"/>
        <v>5</v>
      </c>
      <c r="I54" s="30"/>
      <c r="J54" s="35" t="str">
        <f t="shared" si="12"/>
        <v>достигнут</v>
      </c>
      <c r="K54" s="35" t="s">
        <v>300</v>
      </c>
    </row>
    <row r="55" spans="1:11" ht="45.75" customHeight="1" x14ac:dyDescent="0.25">
      <c r="A55" s="32" t="s">
        <v>603</v>
      </c>
      <c r="B55" s="33" t="s">
        <v>107</v>
      </c>
      <c r="C55" s="34" t="s">
        <v>301</v>
      </c>
      <c r="D55" s="34" t="s">
        <v>754</v>
      </c>
      <c r="E55" s="203">
        <v>190</v>
      </c>
      <c r="F55" s="203">
        <v>166</v>
      </c>
      <c r="G55" s="259">
        <f t="shared" si="10"/>
        <v>-24</v>
      </c>
      <c r="H55" s="259">
        <f t="shared" si="17"/>
        <v>-12.631578947368411</v>
      </c>
      <c r="I55" s="30" t="s">
        <v>807</v>
      </c>
      <c r="J55" s="35" t="str">
        <f t="shared" si="12"/>
        <v>не достигнут</v>
      </c>
      <c r="K55" s="35" t="s">
        <v>300</v>
      </c>
    </row>
    <row r="56" spans="1:11" ht="49.5" customHeight="1" x14ac:dyDescent="0.25">
      <c r="A56" s="32" t="s">
        <v>604</v>
      </c>
      <c r="B56" s="33" t="s">
        <v>106</v>
      </c>
      <c r="C56" s="34" t="s">
        <v>301</v>
      </c>
      <c r="D56" s="34" t="s">
        <v>754</v>
      </c>
      <c r="E56" s="203">
        <v>30</v>
      </c>
      <c r="F56" s="203">
        <v>39</v>
      </c>
      <c r="G56" s="259">
        <f t="shared" si="10"/>
        <v>9</v>
      </c>
      <c r="H56" s="259">
        <f t="shared" si="17"/>
        <v>30</v>
      </c>
      <c r="I56" s="30"/>
      <c r="J56" s="35" t="str">
        <f t="shared" si="12"/>
        <v>достигнут</v>
      </c>
      <c r="K56" s="35" t="s">
        <v>300</v>
      </c>
    </row>
    <row r="57" spans="1:11" ht="44.25" customHeight="1" x14ac:dyDescent="0.25">
      <c r="A57" s="32" t="s">
        <v>605</v>
      </c>
      <c r="B57" s="33" t="s">
        <v>105</v>
      </c>
      <c r="C57" s="34" t="s">
        <v>301</v>
      </c>
      <c r="D57" s="34" t="s">
        <v>754</v>
      </c>
      <c r="E57" s="203">
        <v>5</v>
      </c>
      <c r="F57" s="203">
        <v>5</v>
      </c>
      <c r="G57" s="259">
        <f t="shared" si="10"/>
        <v>0</v>
      </c>
      <c r="H57" s="259">
        <f t="shared" si="17"/>
        <v>0</v>
      </c>
      <c r="I57" s="30"/>
      <c r="J57" s="35" t="str">
        <f t="shared" si="12"/>
        <v>достигнут</v>
      </c>
      <c r="K57" s="35" t="s">
        <v>300</v>
      </c>
    </row>
    <row r="58" spans="1:11" ht="45" customHeight="1" x14ac:dyDescent="0.25">
      <c r="A58" s="32" t="s">
        <v>606</v>
      </c>
      <c r="B58" s="33" t="s">
        <v>104</v>
      </c>
      <c r="C58" s="34" t="s">
        <v>301</v>
      </c>
      <c r="D58" s="34" t="s">
        <v>754</v>
      </c>
      <c r="E58" s="203">
        <v>60</v>
      </c>
      <c r="F58" s="203">
        <v>70</v>
      </c>
      <c r="G58" s="259">
        <f t="shared" si="10"/>
        <v>10</v>
      </c>
      <c r="H58" s="259">
        <f t="shared" si="17"/>
        <v>16.666666666666671</v>
      </c>
      <c r="I58" s="30"/>
      <c r="J58" s="35" t="str">
        <f t="shared" si="12"/>
        <v>достигнут</v>
      </c>
      <c r="K58" s="35" t="s">
        <v>300</v>
      </c>
    </row>
    <row r="59" spans="1:11" ht="45.75" customHeight="1" x14ac:dyDescent="0.25">
      <c r="A59" s="32" t="s">
        <v>607</v>
      </c>
      <c r="B59" s="33" t="s">
        <v>103</v>
      </c>
      <c r="C59" s="34" t="s">
        <v>102</v>
      </c>
      <c r="D59" s="34" t="s">
        <v>754</v>
      </c>
      <c r="E59" s="38">
        <v>177</v>
      </c>
      <c r="F59" s="259">
        <v>177.2</v>
      </c>
      <c r="G59" s="259">
        <f t="shared" si="10"/>
        <v>0.19999999999998863</v>
      </c>
      <c r="H59" s="259">
        <f t="shared" si="17"/>
        <v>0.11299435028246307</v>
      </c>
      <c r="I59" s="30"/>
      <c r="J59" s="35" t="str">
        <f t="shared" si="12"/>
        <v>достигнут</v>
      </c>
      <c r="K59" s="35" t="s">
        <v>300</v>
      </c>
    </row>
    <row r="60" spans="1:11" ht="89.25" customHeight="1" x14ac:dyDescent="0.25">
      <c r="A60" s="32" t="s">
        <v>608</v>
      </c>
      <c r="B60" s="33" t="s">
        <v>609</v>
      </c>
      <c r="C60" s="34" t="s">
        <v>68</v>
      </c>
      <c r="D60" s="34" t="s">
        <v>754</v>
      </c>
      <c r="E60" s="38">
        <v>73.5</v>
      </c>
      <c r="F60" s="259">
        <v>73.5</v>
      </c>
      <c r="G60" s="29">
        <f t="shared" si="10"/>
        <v>0</v>
      </c>
      <c r="H60" s="259" t="str">
        <f t="shared" ref="H60" si="18">TEXT(F60-E60,"0,0п.п.")</f>
        <v>0,0п.п.</v>
      </c>
      <c r="I60" s="30"/>
      <c r="J60" s="35" t="str">
        <f t="shared" si="12"/>
        <v>достигнут</v>
      </c>
      <c r="K60" s="35" t="s">
        <v>300</v>
      </c>
    </row>
    <row r="61" spans="1:11" ht="99" customHeight="1" x14ac:dyDescent="0.25">
      <c r="A61" s="32" t="s">
        <v>934</v>
      </c>
      <c r="B61" s="33" t="s">
        <v>935</v>
      </c>
      <c r="C61" s="257" t="s">
        <v>301</v>
      </c>
      <c r="D61" s="257" t="s">
        <v>754</v>
      </c>
      <c r="E61" s="203">
        <v>100</v>
      </c>
      <c r="F61" s="259">
        <v>50</v>
      </c>
      <c r="G61" s="29">
        <f t="shared" si="10"/>
        <v>-50</v>
      </c>
      <c r="H61" s="259">
        <f t="shared" si="17"/>
        <v>-50</v>
      </c>
      <c r="I61" s="256" t="s">
        <v>807</v>
      </c>
      <c r="J61" s="258" t="str">
        <f t="shared" si="12"/>
        <v>не достигнут</v>
      </c>
      <c r="K61" s="258" t="s">
        <v>300</v>
      </c>
    </row>
    <row r="62" spans="1:11" ht="50.1" customHeight="1" x14ac:dyDescent="0.25">
      <c r="B62" s="309" t="s">
        <v>761</v>
      </c>
      <c r="C62" s="310"/>
      <c r="D62" s="310"/>
      <c r="E62" s="310"/>
      <c r="F62" s="310"/>
      <c r="G62" s="310"/>
      <c r="H62" s="310"/>
      <c r="I62" s="310"/>
      <c r="J62" s="310"/>
      <c r="K62" s="311"/>
    </row>
    <row r="63" spans="1:11" ht="63" customHeight="1" x14ac:dyDescent="0.25">
      <c r="A63" s="32" t="s">
        <v>31</v>
      </c>
      <c r="B63" s="33" t="s">
        <v>611</v>
      </c>
      <c r="C63" s="34" t="s">
        <v>610</v>
      </c>
      <c r="D63" s="34" t="s">
        <v>754</v>
      </c>
      <c r="E63" s="38">
        <v>13.8</v>
      </c>
      <c r="F63" s="29">
        <v>6.9</v>
      </c>
      <c r="G63" s="259">
        <f t="shared" ref="G63:G70" si="19">F63-E63</f>
        <v>-6.9</v>
      </c>
      <c r="H63" s="259">
        <f t="shared" ref="H63:H70" si="20">(F63/E63*100)-100</f>
        <v>-50</v>
      </c>
      <c r="I63" s="256" t="s">
        <v>888</v>
      </c>
      <c r="J63" s="35" t="str">
        <f t="shared" ref="J63:J70" si="21">IF(NOT(ISBLANK(F63)),IF(F63&gt;=E63,"достигнут","не достигнут"),IF(F63=0,"показатель обоснованно отсутствует"))</f>
        <v>не достигнут</v>
      </c>
      <c r="K63" s="35" t="s">
        <v>300</v>
      </c>
    </row>
    <row r="64" spans="1:11" ht="58.5" customHeight="1" x14ac:dyDescent="0.25">
      <c r="A64" s="32" t="s">
        <v>32</v>
      </c>
      <c r="B64" s="33" t="s">
        <v>612</v>
      </c>
      <c r="C64" s="34" t="s">
        <v>610</v>
      </c>
      <c r="D64" s="34" t="s">
        <v>754</v>
      </c>
      <c r="E64" s="38">
        <v>32.200000000000003</v>
      </c>
      <c r="F64" s="259">
        <v>16.100000000000001</v>
      </c>
      <c r="G64" s="259">
        <f t="shared" si="19"/>
        <v>-16.100000000000001</v>
      </c>
      <c r="H64" s="259">
        <f t="shared" si="20"/>
        <v>-50</v>
      </c>
      <c r="I64" s="256" t="s">
        <v>887</v>
      </c>
      <c r="J64" s="35" t="str">
        <f t="shared" si="21"/>
        <v>не достигнут</v>
      </c>
      <c r="K64" s="35" t="s">
        <v>300</v>
      </c>
    </row>
    <row r="65" spans="1:11" ht="88.5" customHeight="1" x14ac:dyDescent="0.25">
      <c r="A65" s="26" t="s">
        <v>33</v>
      </c>
      <c r="B65" s="27" t="s">
        <v>110</v>
      </c>
      <c r="C65" s="28" t="s">
        <v>301</v>
      </c>
      <c r="D65" s="28" t="s">
        <v>754</v>
      </c>
      <c r="E65" s="203">
        <v>1</v>
      </c>
      <c r="F65" s="203"/>
      <c r="G65" s="259">
        <f t="shared" si="19"/>
        <v>-1</v>
      </c>
      <c r="H65" s="259">
        <f t="shared" si="20"/>
        <v>-100</v>
      </c>
      <c r="I65" s="256" t="s">
        <v>914</v>
      </c>
      <c r="J65" s="31" t="str">
        <f t="shared" si="21"/>
        <v>показатель обоснованно отсутствует</v>
      </c>
      <c r="K65" s="35" t="s">
        <v>300</v>
      </c>
    </row>
    <row r="66" spans="1:11" ht="87.75" customHeight="1" x14ac:dyDescent="0.25">
      <c r="A66" s="32" t="s">
        <v>34</v>
      </c>
      <c r="B66" s="33" t="s">
        <v>524</v>
      </c>
      <c r="C66" s="34" t="s">
        <v>301</v>
      </c>
      <c r="D66" s="34" t="s">
        <v>754</v>
      </c>
      <c r="E66" s="203">
        <v>2</v>
      </c>
      <c r="F66" s="203"/>
      <c r="G66" s="259">
        <f t="shared" si="19"/>
        <v>-2</v>
      </c>
      <c r="H66" s="259">
        <f t="shared" si="20"/>
        <v>-100</v>
      </c>
      <c r="I66" s="256" t="s">
        <v>915</v>
      </c>
      <c r="J66" s="35" t="str">
        <f t="shared" si="21"/>
        <v>показатель обоснованно отсутствует</v>
      </c>
      <c r="K66" s="35" t="s">
        <v>300</v>
      </c>
    </row>
    <row r="67" spans="1:11" ht="61.5" customHeight="1" x14ac:dyDescent="0.25">
      <c r="A67" s="32" t="s">
        <v>35</v>
      </c>
      <c r="B67" s="33" t="s">
        <v>111</v>
      </c>
      <c r="C67" s="34" t="s">
        <v>359</v>
      </c>
      <c r="D67" s="34" t="s">
        <v>754</v>
      </c>
      <c r="E67" s="259">
        <v>21.3</v>
      </c>
      <c r="F67" s="255">
        <v>10.765000000000001</v>
      </c>
      <c r="G67" s="259">
        <f>F67-E67</f>
        <v>-10.535</v>
      </c>
      <c r="H67" s="259">
        <f t="shared" si="20"/>
        <v>-49.460093896713616</v>
      </c>
      <c r="I67" s="256" t="s">
        <v>916</v>
      </c>
      <c r="J67" s="35" t="str">
        <f t="shared" si="21"/>
        <v>не достигнут</v>
      </c>
      <c r="K67" s="35" t="s">
        <v>300</v>
      </c>
    </row>
    <row r="68" spans="1:11" ht="88.5" customHeight="1" x14ac:dyDescent="0.25">
      <c r="A68" s="32" t="s">
        <v>36</v>
      </c>
      <c r="B68" s="33" t="s">
        <v>112</v>
      </c>
      <c r="C68" s="34" t="s">
        <v>301</v>
      </c>
      <c r="D68" s="34" t="s">
        <v>754</v>
      </c>
      <c r="E68" s="203">
        <v>3</v>
      </c>
      <c r="F68" s="203"/>
      <c r="G68" s="259">
        <f t="shared" si="19"/>
        <v>-3</v>
      </c>
      <c r="H68" s="259">
        <f t="shared" si="20"/>
        <v>-100</v>
      </c>
      <c r="I68" s="256" t="s">
        <v>917</v>
      </c>
      <c r="J68" s="35" t="str">
        <f t="shared" si="21"/>
        <v>показатель обоснованно отсутствует</v>
      </c>
      <c r="K68" s="35" t="s">
        <v>300</v>
      </c>
    </row>
    <row r="69" spans="1:11" ht="52.5" customHeight="1" x14ac:dyDescent="0.25">
      <c r="A69" s="32" t="s">
        <v>37</v>
      </c>
      <c r="B69" s="33" t="s">
        <v>352</v>
      </c>
      <c r="C69" s="34" t="s">
        <v>359</v>
      </c>
      <c r="D69" s="34" t="s">
        <v>754</v>
      </c>
      <c r="E69" s="259">
        <v>43.9</v>
      </c>
      <c r="F69" s="259">
        <v>5</v>
      </c>
      <c r="G69" s="259">
        <f t="shared" si="19"/>
        <v>-38.9</v>
      </c>
      <c r="H69" s="259">
        <f t="shared" si="20"/>
        <v>-88.610478359908882</v>
      </c>
      <c r="I69" s="256" t="s">
        <v>916</v>
      </c>
      <c r="J69" s="35" t="str">
        <f t="shared" si="21"/>
        <v>не достигнут</v>
      </c>
      <c r="K69" s="35" t="s">
        <v>300</v>
      </c>
    </row>
    <row r="70" spans="1:11" ht="127.5" customHeight="1" x14ac:dyDescent="0.25">
      <c r="A70" s="32" t="s">
        <v>38</v>
      </c>
      <c r="B70" s="33" t="s">
        <v>113</v>
      </c>
      <c r="C70" s="34" t="s">
        <v>359</v>
      </c>
      <c r="D70" s="34" t="s">
        <v>754</v>
      </c>
      <c r="E70" s="255">
        <v>17.393000000000001</v>
      </c>
      <c r="F70" s="259"/>
      <c r="G70" s="259">
        <f t="shared" si="19"/>
        <v>-17.393000000000001</v>
      </c>
      <c r="H70" s="259">
        <f t="shared" si="20"/>
        <v>-100</v>
      </c>
      <c r="I70" s="256" t="s">
        <v>916</v>
      </c>
      <c r="J70" s="35" t="str">
        <f t="shared" si="21"/>
        <v>показатель обоснованно отсутствует</v>
      </c>
      <c r="K70" s="35" t="s">
        <v>300</v>
      </c>
    </row>
    <row r="71" spans="1:11" ht="50.1" customHeight="1" x14ac:dyDescent="0.25">
      <c r="B71" s="306" t="s">
        <v>762</v>
      </c>
      <c r="C71" s="307"/>
      <c r="D71" s="307"/>
      <c r="E71" s="307"/>
      <c r="F71" s="307"/>
      <c r="G71" s="307"/>
      <c r="H71" s="307"/>
      <c r="I71" s="307"/>
      <c r="J71" s="307"/>
      <c r="K71" s="308"/>
    </row>
    <row r="72" spans="1:11" ht="99" customHeight="1" x14ac:dyDescent="0.25">
      <c r="A72" s="32" t="s">
        <v>42</v>
      </c>
      <c r="B72" s="33" t="s">
        <v>936</v>
      </c>
      <c r="C72" s="34" t="s">
        <v>83</v>
      </c>
      <c r="D72" s="34" t="s">
        <v>754</v>
      </c>
      <c r="E72" s="203">
        <v>620</v>
      </c>
      <c r="F72" s="255">
        <v>13</v>
      </c>
      <c r="G72" s="259">
        <f t="shared" ref="G72:G74" si="22">F72-E72</f>
        <v>-607</v>
      </c>
      <c r="H72" s="259">
        <f t="shared" ref="H72" si="23">(F72/E72*100)-100</f>
        <v>-97.903225806451616</v>
      </c>
      <c r="I72" s="256" t="s">
        <v>808</v>
      </c>
      <c r="J72" s="35" t="str">
        <f t="shared" ref="J72:J76" si="24">IF(NOT(ISBLANK(F72)),IF(F72&gt;=E72,"достигнут","не достигнут"),IF(F72=0,"показатель обоснованно отсутствует"))</f>
        <v>не достигнут</v>
      </c>
      <c r="K72" s="35" t="s">
        <v>300</v>
      </c>
    </row>
    <row r="73" spans="1:11" ht="79.5" customHeight="1" x14ac:dyDescent="0.25">
      <c r="A73" s="32" t="s">
        <v>44</v>
      </c>
      <c r="B73" s="33" t="s">
        <v>613</v>
      </c>
      <c r="C73" s="34" t="s">
        <v>68</v>
      </c>
      <c r="D73" s="34" t="s">
        <v>754</v>
      </c>
      <c r="E73" s="203">
        <v>57</v>
      </c>
      <c r="F73" s="203">
        <v>57</v>
      </c>
      <c r="G73" s="29">
        <f t="shared" si="22"/>
        <v>0</v>
      </c>
      <c r="H73" s="259" t="str">
        <f t="shared" ref="H73" si="25">TEXT(F73-E73,"0,0п.п.")</f>
        <v>0,0п.п.</v>
      </c>
      <c r="I73" s="30"/>
      <c r="J73" s="35" t="str">
        <f t="shared" si="24"/>
        <v>достигнут</v>
      </c>
      <c r="K73" s="35" t="s">
        <v>300</v>
      </c>
    </row>
    <row r="74" spans="1:11" ht="88.5" customHeight="1" x14ac:dyDescent="0.25">
      <c r="A74" s="32" t="s">
        <v>786</v>
      </c>
      <c r="B74" s="33" t="s">
        <v>614</v>
      </c>
      <c r="C74" s="34" t="s">
        <v>84</v>
      </c>
      <c r="D74" s="34" t="s">
        <v>754</v>
      </c>
      <c r="E74" s="37">
        <v>0.09</v>
      </c>
      <c r="F74" s="255">
        <v>5.4899999999999997E-2</v>
      </c>
      <c r="G74" s="259">
        <f t="shared" si="22"/>
        <v>-3.5099999999999999E-2</v>
      </c>
      <c r="H74" s="259">
        <f t="shared" ref="H74:H75" si="26">(F74/E74*100)-100</f>
        <v>-39</v>
      </c>
      <c r="I74" s="30" t="s">
        <v>808</v>
      </c>
      <c r="J74" s="35" t="str">
        <f t="shared" si="24"/>
        <v>не достигнут</v>
      </c>
      <c r="K74" s="35" t="s">
        <v>300</v>
      </c>
    </row>
    <row r="75" spans="1:11" ht="46.5" customHeight="1" x14ac:dyDescent="0.25">
      <c r="A75" s="32" t="s">
        <v>937</v>
      </c>
      <c r="B75" s="33" t="s">
        <v>1006</v>
      </c>
      <c r="C75" s="34" t="s">
        <v>84</v>
      </c>
      <c r="D75" s="34" t="s">
        <v>754</v>
      </c>
      <c r="E75" s="37">
        <v>0.09</v>
      </c>
      <c r="F75" s="255">
        <v>5.4899999999999997E-2</v>
      </c>
      <c r="G75" s="259">
        <f>F75-E75</f>
        <v>-3.5099999999999999E-2</v>
      </c>
      <c r="H75" s="259">
        <f t="shared" si="26"/>
        <v>-39</v>
      </c>
      <c r="I75" s="30" t="s">
        <v>808</v>
      </c>
      <c r="J75" s="35" t="str">
        <f t="shared" si="24"/>
        <v>не достигнут</v>
      </c>
      <c r="K75" s="35" t="s">
        <v>300</v>
      </c>
    </row>
    <row r="76" spans="1:11" customFormat="1" ht="66.75" customHeight="1" x14ac:dyDescent="0.25">
      <c r="A76" s="32" t="s">
        <v>938</v>
      </c>
      <c r="B76" s="269" t="s">
        <v>939</v>
      </c>
      <c r="C76" s="3" t="s">
        <v>83</v>
      </c>
      <c r="D76" s="3" t="s">
        <v>754</v>
      </c>
      <c r="E76" s="4">
        <v>700</v>
      </c>
      <c r="F76" s="4">
        <v>120</v>
      </c>
      <c r="G76" s="29">
        <f>F76-E76</f>
        <v>-580</v>
      </c>
      <c r="H76" s="259" t="str">
        <f t="shared" ref="H76" si="27">TEXT(F76-E76,"0,0п.п.")</f>
        <v>-580,0п.п.</v>
      </c>
      <c r="I76" s="256" t="s">
        <v>808</v>
      </c>
      <c r="J76" s="35" t="str">
        <f t="shared" si="24"/>
        <v>не достигнут</v>
      </c>
      <c r="K76" s="35" t="s">
        <v>300</v>
      </c>
    </row>
    <row r="77" spans="1:11" s="116" customFormat="1" ht="50.1" customHeight="1" x14ac:dyDescent="0.25">
      <c r="B77" s="315" t="s">
        <v>763</v>
      </c>
      <c r="C77" s="316"/>
      <c r="D77" s="316"/>
      <c r="E77" s="316"/>
      <c r="F77" s="316"/>
      <c r="G77" s="316"/>
      <c r="H77" s="316"/>
      <c r="I77" s="316"/>
      <c r="J77" s="316"/>
      <c r="K77" s="317"/>
    </row>
    <row r="78" spans="1:11" ht="50.1" customHeight="1" x14ac:dyDescent="0.25">
      <c r="B78" s="306" t="s">
        <v>764</v>
      </c>
      <c r="C78" s="307"/>
      <c r="D78" s="307"/>
      <c r="E78" s="307"/>
      <c r="F78" s="307"/>
      <c r="G78" s="307"/>
      <c r="H78" s="307"/>
      <c r="I78" s="307"/>
      <c r="J78" s="307"/>
      <c r="K78" s="308"/>
    </row>
    <row r="79" spans="1:11" ht="50.1" customHeight="1" x14ac:dyDescent="0.25">
      <c r="B79" s="306" t="s">
        <v>765</v>
      </c>
      <c r="C79" s="307"/>
      <c r="D79" s="307"/>
      <c r="E79" s="307"/>
      <c r="F79" s="307"/>
      <c r="G79" s="307"/>
      <c r="H79" s="307"/>
      <c r="I79" s="307"/>
      <c r="J79" s="307"/>
      <c r="K79" s="308"/>
    </row>
    <row r="80" spans="1:11" ht="46.5" customHeight="1" x14ac:dyDescent="0.25">
      <c r="A80" s="32" t="s">
        <v>48</v>
      </c>
      <c r="B80" s="33" t="s">
        <v>1024</v>
      </c>
      <c r="C80" s="34" t="s">
        <v>615</v>
      </c>
      <c r="D80" s="3" t="s">
        <v>754</v>
      </c>
      <c r="E80" s="38">
        <v>2951.6</v>
      </c>
      <c r="F80" s="157">
        <v>3250</v>
      </c>
      <c r="G80" s="259">
        <f t="shared" ref="G80:G83" si="28">F80-E80</f>
        <v>298.40000000000009</v>
      </c>
      <c r="H80" s="259">
        <f t="shared" ref="H80:H99" si="29">(F80/E80*100)-100</f>
        <v>10.109770971676383</v>
      </c>
      <c r="I80" s="30"/>
      <c r="J80" s="35" t="str">
        <f t="shared" ref="J80:J83" si="30">IF(NOT(ISBLANK(F80)),IF(F80&gt;=E80,"достигнут","не достигнут"),IF(F80=0,"показатель обоснованно отсутствует"))</f>
        <v>достигнут</v>
      </c>
      <c r="K80" s="35" t="s">
        <v>300</v>
      </c>
    </row>
    <row r="81" spans="1:11" ht="57" customHeight="1" x14ac:dyDescent="0.25">
      <c r="A81" s="32" t="s">
        <v>49</v>
      </c>
      <c r="B81" s="33" t="s">
        <v>1025</v>
      </c>
      <c r="C81" s="34" t="s">
        <v>615</v>
      </c>
      <c r="D81" s="3" t="s">
        <v>754</v>
      </c>
      <c r="E81" s="38">
        <v>1144.4000000000001</v>
      </c>
      <c r="F81" s="157">
        <v>1070.7</v>
      </c>
      <c r="G81" s="259">
        <f t="shared" si="28"/>
        <v>-73.700000000000045</v>
      </c>
      <c r="H81" s="259">
        <f t="shared" si="29"/>
        <v>-6.4400559245019338</v>
      </c>
      <c r="I81" s="256" t="s">
        <v>1054</v>
      </c>
      <c r="J81" s="35" t="str">
        <f t="shared" si="30"/>
        <v>не достигнут</v>
      </c>
      <c r="K81" s="35" t="s">
        <v>300</v>
      </c>
    </row>
    <row r="82" spans="1:11" ht="56.25" customHeight="1" x14ac:dyDescent="0.25">
      <c r="A82" s="32" t="s">
        <v>50</v>
      </c>
      <c r="B82" s="33" t="s">
        <v>1026</v>
      </c>
      <c r="C82" s="34" t="s">
        <v>615</v>
      </c>
      <c r="D82" s="3" t="s">
        <v>754</v>
      </c>
      <c r="E82" s="38">
        <v>43</v>
      </c>
      <c r="F82" s="157">
        <v>39</v>
      </c>
      <c r="G82" s="259">
        <f t="shared" si="28"/>
        <v>-4</v>
      </c>
      <c r="H82" s="259">
        <f t="shared" si="29"/>
        <v>-9.3023255813953512</v>
      </c>
      <c r="I82" s="256" t="s">
        <v>1054</v>
      </c>
      <c r="J82" s="35" t="str">
        <f t="shared" si="30"/>
        <v>не достигнут</v>
      </c>
      <c r="K82" s="35" t="s">
        <v>300</v>
      </c>
    </row>
    <row r="83" spans="1:11" ht="45" customHeight="1" x14ac:dyDescent="0.25">
      <c r="A83" s="32" t="s">
        <v>52</v>
      </c>
      <c r="B83" s="33" t="s">
        <v>1027</v>
      </c>
      <c r="C83" s="34" t="s">
        <v>615</v>
      </c>
      <c r="D83" s="3" t="s">
        <v>754</v>
      </c>
      <c r="E83" s="38">
        <v>35.9</v>
      </c>
      <c r="F83" s="157">
        <v>22.1</v>
      </c>
      <c r="G83" s="259">
        <f t="shared" si="28"/>
        <v>-13.799999999999997</v>
      </c>
      <c r="H83" s="259">
        <f t="shared" si="29"/>
        <v>-38.440111420612809</v>
      </c>
      <c r="I83" s="256" t="s">
        <v>1054</v>
      </c>
      <c r="J83" s="35" t="str">
        <f t="shared" si="30"/>
        <v>не достигнут</v>
      </c>
      <c r="K83" s="35" t="s">
        <v>300</v>
      </c>
    </row>
    <row r="84" spans="1:11" ht="69" customHeight="1" x14ac:dyDescent="0.25">
      <c r="A84" s="32" t="s">
        <v>53</v>
      </c>
      <c r="B84" s="33" t="s">
        <v>101</v>
      </c>
      <c r="C84" s="34" t="s">
        <v>615</v>
      </c>
      <c r="D84" s="3" t="s">
        <v>754</v>
      </c>
      <c r="E84" s="203">
        <v>142</v>
      </c>
      <c r="F84" s="259">
        <v>49.4</v>
      </c>
      <c r="G84" s="259">
        <f t="shared" ref="G84:G91" si="31">F84-E84</f>
        <v>-92.6</v>
      </c>
      <c r="H84" s="259">
        <f t="shared" si="29"/>
        <v>-65.211267605633807</v>
      </c>
      <c r="I84" s="30" t="s">
        <v>903</v>
      </c>
      <c r="J84" s="35" t="str">
        <f t="shared" ref="J84:J94" si="32">IF(NOT(ISBLANK(F84)),IF(F84&gt;=E84,"достигнут","не достигнут"),IF(F84=0,"показатель обоснованно отсутствует"))</f>
        <v>не достигнут</v>
      </c>
      <c r="K84" s="35" t="s">
        <v>300</v>
      </c>
    </row>
    <row r="85" spans="1:11" ht="57" customHeight="1" x14ac:dyDescent="0.25">
      <c r="A85" s="32" t="s">
        <v>54</v>
      </c>
      <c r="B85" s="33" t="s">
        <v>100</v>
      </c>
      <c r="C85" s="34" t="s">
        <v>615</v>
      </c>
      <c r="D85" s="3" t="s">
        <v>754</v>
      </c>
      <c r="E85" s="38">
        <v>163.5</v>
      </c>
      <c r="F85" s="259">
        <v>194.5</v>
      </c>
      <c r="G85" s="259">
        <f t="shared" si="31"/>
        <v>31</v>
      </c>
      <c r="H85" s="259">
        <f t="shared" si="29"/>
        <v>18.960244648318053</v>
      </c>
      <c r="I85" s="30"/>
      <c r="J85" s="35" t="str">
        <f t="shared" si="32"/>
        <v>достигнут</v>
      </c>
      <c r="K85" s="35" t="s">
        <v>300</v>
      </c>
    </row>
    <row r="86" spans="1:11" ht="57.75" customHeight="1" x14ac:dyDescent="0.25">
      <c r="A86" s="32" t="s">
        <v>57</v>
      </c>
      <c r="B86" s="33" t="s">
        <v>99</v>
      </c>
      <c r="C86" s="34" t="s">
        <v>615</v>
      </c>
      <c r="D86" s="3" t="s">
        <v>754</v>
      </c>
      <c r="E86" s="203">
        <v>87</v>
      </c>
      <c r="F86" s="259">
        <v>76.099999999999994</v>
      </c>
      <c r="G86" s="259">
        <f t="shared" si="31"/>
        <v>-10.900000000000006</v>
      </c>
      <c r="H86" s="259">
        <f t="shared" si="29"/>
        <v>-12.528735632183924</v>
      </c>
      <c r="I86" s="30" t="s">
        <v>807</v>
      </c>
      <c r="J86" s="35" t="str">
        <f t="shared" si="32"/>
        <v>не достигнут</v>
      </c>
      <c r="K86" s="35" t="s">
        <v>300</v>
      </c>
    </row>
    <row r="87" spans="1:11" ht="60.75" customHeight="1" x14ac:dyDescent="0.25">
      <c r="A87" s="32" t="s">
        <v>376</v>
      </c>
      <c r="B87" s="33" t="s">
        <v>98</v>
      </c>
      <c r="C87" s="34" t="s">
        <v>615</v>
      </c>
      <c r="D87" s="3" t="s">
        <v>754</v>
      </c>
      <c r="E87" s="38">
        <v>10</v>
      </c>
      <c r="F87" s="259">
        <v>9.4</v>
      </c>
      <c r="G87" s="259">
        <f t="shared" si="31"/>
        <v>-0.59999999999999964</v>
      </c>
      <c r="H87" s="259">
        <f t="shared" si="29"/>
        <v>-6</v>
      </c>
      <c r="I87" s="30" t="s">
        <v>807</v>
      </c>
      <c r="J87" s="35" t="str">
        <f t="shared" si="32"/>
        <v>не достигнут</v>
      </c>
      <c r="K87" s="35" t="s">
        <v>300</v>
      </c>
    </row>
    <row r="88" spans="1:11" ht="66.75" customHeight="1" x14ac:dyDescent="0.25">
      <c r="A88" s="32" t="s">
        <v>378</v>
      </c>
      <c r="B88" s="33" t="s">
        <v>97</v>
      </c>
      <c r="C88" s="34" t="s">
        <v>615</v>
      </c>
      <c r="D88" s="3" t="s">
        <v>754</v>
      </c>
      <c r="E88" s="38">
        <v>1.6</v>
      </c>
      <c r="F88" s="259">
        <v>0.8</v>
      </c>
      <c r="G88" s="259">
        <f t="shared" si="31"/>
        <v>-0.8</v>
      </c>
      <c r="H88" s="259">
        <f t="shared" si="29"/>
        <v>-50</v>
      </c>
      <c r="I88" s="30" t="s">
        <v>807</v>
      </c>
      <c r="J88" s="35" t="str">
        <f t="shared" si="32"/>
        <v>не достигнут</v>
      </c>
      <c r="K88" s="35" t="s">
        <v>300</v>
      </c>
    </row>
    <row r="89" spans="1:11" ht="63" customHeight="1" x14ac:dyDescent="0.25">
      <c r="A89" s="32" t="s">
        <v>530</v>
      </c>
      <c r="B89" s="33" t="s">
        <v>96</v>
      </c>
      <c r="C89" s="34" t="s">
        <v>616</v>
      </c>
      <c r="D89" s="3" t="s">
        <v>754</v>
      </c>
      <c r="E89" s="38">
        <v>26</v>
      </c>
      <c r="F89" s="259">
        <v>24.8</v>
      </c>
      <c r="G89" s="259">
        <f t="shared" si="31"/>
        <v>-1.1999999999999993</v>
      </c>
      <c r="H89" s="259">
        <f t="shared" si="29"/>
        <v>-4.6153846153846132</v>
      </c>
      <c r="I89" s="30" t="s">
        <v>807</v>
      </c>
      <c r="J89" s="35" t="str">
        <f t="shared" si="32"/>
        <v>не достигнут</v>
      </c>
      <c r="K89" s="35" t="s">
        <v>300</v>
      </c>
    </row>
    <row r="90" spans="1:11" ht="51.75" customHeight="1" x14ac:dyDescent="0.25">
      <c r="A90" s="32" t="s">
        <v>617</v>
      </c>
      <c r="B90" s="33" t="s">
        <v>95</v>
      </c>
      <c r="C90" s="34" t="s">
        <v>615</v>
      </c>
      <c r="D90" s="3" t="s">
        <v>754</v>
      </c>
      <c r="E90" s="38">
        <v>7.7</v>
      </c>
      <c r="F90" s="259">
        <v>5.4</v>
      </c>
      <c r="G90" s="259">
        <f t="shared" si="31"/>
        <v>-2.2999999999999998</v>
      </c>
      <c r="H90" s="259">
        <f t="shared" si="29"/>
        <v>-29.870129870129873</v>
      </c>
      <c r="I90" s="30" t="s">
        <v>807</v>
      </c>
      <c r="J90" s="35" t="str">
        <f t="shared" si="32"/>
        <v>не достигнут</v>
      </c>
      <c r="K90" s="35" t="s">
        <v>300</v>
      </c>
    </row>
    <row r="91" spans="1:11" ht="45" customHeight="1" x14ac:dyDescent="0.25">
      <c r="A91" s="32" t="s">
        <v>618</v>
      </c>
      <c r="B91" s="33" t="s">
        <v>94</v>
      </c>
      <c r="C91" s="34" t="s">
        <v>615</v>
      </c>
      <c r="D91" s="3" t="s">
        <v>754</v>
      </c>
      <c r="E91" s="38">
        <v>13.3</v>
      </c>
      <c r="F91" s="259">
        <v>11.3</v>
      </c>
      <c r="G91" s="259">
        <f t="shared" si="31"/>
        <v>-2</v>
      </c>
      <c r="H91" s="259">
        <f t="shared" si="29"/>
        <v>-15.037593984962399</v>
      </c>
      <c r="I91" s="30" t="s">
        <v>807</v>
      </c>
      <c r="J91" s="35" t="str">
        <f t="shared" si="32"/>
        <v>не достигнут</v>
      </c>
      <c r="K91" s="35" t="s">
        <v>300</v>
      </c>
    </row>
    <row r="92" spans="1:11" ht="40.5" customHeight="1" x14ac:dyDescent="0.25">
      <c r="A92" s="32" t="s">
        <v>619</v>
      </c>
      <c r="B92" s="33" t="s">
        <v>93</v>
      </c>
      <c r="C92" s="34" t="s">
        <v>615</v>
      </c>
      <c r="D92" s="3" t="s">
        <v>754</v>
      </c>
      <c r="E92" s="38">
        <v>2060.1</v>
      </c>
      <c r="F92" s="259">
        <v>1289.6424</v>
      </c>
      <c r="G92" s="259">
        <f>F92-E92</f>
        <v>-770.45759999999996</v>
      </c>
      <c r="H92" s="259">
        <f t="shared" si="29"/>
        <v>-37.399038881607694</v>
      </c>
      <c r="I92" s="30" t="s">
        <v>807</v>
      </c>
      <c r="J92" s="35" t="str">
        <f t="shared" si="32"/>
        <v>не достигнут</v>
      </c>
      <c r="K92" s="35" t="s">
        <v>811</v>
      </c>
    </row>
    <row r="93" spans="1:11" ht="40.5" customHeight="1" x14ac:dyDescent="0.25">
      <c r="A93" s="32" t="s">
        <v>620</v>
      </c>
      <c r="B93" s="33" t="s">
        <v>92</v>
      </c>
      <c r="C93" s="34" t="s">
        <v>615</v>
      </c>
      <c r="D93" s="3" t="s">
        <v>754</v>
      </c>
      <c r="E93" s="203">
        <v>403</v>
      </c>
      <c r="F93" s="259">
        <v>238.57899999999998</v>
      </c>
      <c r="G93" s="259">
        <f t="shared" ref="G93:G131" si="33">F93-E93</f>
        <v>-164.42100000000002</v>
      </c>
      <c r="H93" s="259">
        <f t="shared" si="29"/>
        <v>-40.799255583126559</v>
      </c>
      <c r="I93" s="30" t="s">
        <v>807</v>
      </c>
      <c r="J93" s="35" t="str">
        <f t="shared" si="32"/>
        <v>не достигнут</v>
      </c>
      <c r="K93" s="35" t="s">
        <v>811</v>
      </c>
    </row>
    <row r="94" spans="1:11" ht="80.25" customHeight="1" x14ac:dyDescent="0.25">
      <c r="A94" s="32" t="s">
        <v>621</v>
      </c>
      <c r="B94" s="33" t="s">
        <v>351</v>
      </c>
      <c r="C94" s="34" t="s">
        <v>79</v>
      </c>
      <c r="D94" s="3" t="s">
        <v>754</v>
      </c>
      <c r="E94" s="38">
        <v>80.5</v>
      </c>
      <c r="F94" s="259">
        <v>80.2</v>
      </c>
      <c r="G94" s="259">
        <f t="shared" si="33"/>
        <v>-0.29999999999999716</v>
      </c>
      <c r="H94" s="259">
        <f t="shared" si="29"/>
        <v>-0.3726708074534173</v>
      </c>
      <c r="I94" s="30" t="s">
        <v>807</v>
      </c>
      <c r="J94" s="35" t="str">
        <f t="shared" si="32"/>
        <v>не достигнут</v>
      </c>
      <c r="K94" s="35" t="s">
        <v>300</v>
      </c>
    </row>
    <row r="95" spans="1:11" ht="80.25" customHeight="1" x14ac:dyDescent="0.25">
      <c r="A95" s="32" t="s">
        <v>622</v>
      </c>
      <c r="B95" s="33" t="s">
        <v>623</v>
      </c>
      <c r="C95" s="34" t="s">
        <v>624</v>
      </c>
      <c r="D95" s="3" t="s">
        <v>754</v>
      </c>
      <c r="E95" s="203">
        <v>587</v>
      </c>
      <c r="F95" s="259">
        <v>587</v>
      </c>
      <c r="G95" s="259">
        <f t="shared" ref="G95" si="34">F95-E95</f>
        <v>0</v>
      </c>
      <c r="H95" s="259">
        <f t="shared" si="29"/>
        <v>0</v>
      </c>
      <c r="I95" s="30"/>
      <c r="J95" s="35" t="str">
        <f t="shared" ref="J95" si="35">IF(NOT(ISBLANK(F95)),IF(F95&gt;=E95,"достигнут","не достигнут"),IF(F95=0,"показатель обоснованно отсутствует"))</f>
        <v>достигнут</v>
      </c>
      <c r="K95" s="35" t="s">
        <v>300</v>
      </c>
    </row>
    <row r="96" spans="1:11" ht="56.25" customHeight="1" x14ac:dyDescent="0.25">
      <c r="A96" s="32" t="s">
        <v>625</v>
      </c>
      <c r="B96" s="33" t="s">
        <v>91</v>
      </c>
      <c r="C96" s="34" t="s">
        <v>83</v>
      </c>
      <c r="D96" s="3" t="s">
        <v>754</v>
      </c>
      <c r="E96" s="203">
        <v>70</v>
      </c>
      <c r="F96" s="203">
        <v>60</v>
      </c>
      <c r="G96" s="259">
        <f t="shared" si="33"/>
        <v>-10</v>
      </c>
      <c r="H96" s="259">
        <f t="shared" si="29"/>
        <v>-14.285714285714292</v>
      </c>
      <c r="I96" s="256" t="s">
        <v>1055</v>
      </c>
      <c r="J96" s="35" t="str">
        <f t="shared" ref="J96:J127" si="36">IF(NOT(ISBLANK(F96)),IF(F96&gt;=E96,"достигнут","не достигнут"),IF(F96=0,"показатель обоснованно отсутствует"))</f>
        <v>не достигнут</v>
      </c>
      <c r="K96" s="35" t="s">
        <v>300</v>
      </c>
    </row>
    <row r="97" spans="1:11" ht="48" customHeight="1" x14ac:dyDescent="0.25">
      <c r="A97" s="32" t="s">
        <v>626</v>
      </c>
      <c r="B97" s="33" t="s">
        <v>517</v>
      </c>
      <c r="C97" s="34" t="s">
        <v>615</v>
      </c>
      <c r="D97" s="3" t="s">
        <v>754</v>
      </c>
      <c r="E97" s="29">
        <v>0.15</v>
      </c>
      <c r="F97" s="259">
        <v>0.4</v>
      </c>
      <c r="G97" s="259">
        <f t="shared" ref="G97" si="37">F97-E97</f>
        <v>0.25</v>
      </c>
      <c r="H97" s="259">
        <f t="shared" si="29"/>
        <v>166.66666666666669</v>
      </c>
      <c r="I97" s="30"/>
      <c r="J97" s="35" t="str">
        <f t="shared" ref="J97" si="38">IF(NOT(ISBLANK(F97)),IF(F97&gt;=E97,"достигнут","не достигнут"),IF(F97=0,"показатель обоснованно отсутствует"))</f>
        <v>достигнут</v>
      </c>
      <c r="K97" s="35" t="s">
        <v>300</v>
      </c>
    </row>
    <row r="98" spans="1:11" ht="49.5" customHeight="1" x14ac:dyDescent="0.25">
      <c r="A98" s="32" t="s">
        <v>627</v>
      </c>
      <c r="B98" s="33" t="s">
        <v>1018</v>
      </c>
      <c r="C98" s="34" t="s">
        <v>79</v>
      </c>
      <c r="D98" s="3" t="s">
        <v>754</v>
      </c>
      <c r="E98" s="38">
        <v>73.2</v>
      </c>
      <c r="F98" s="259">
        <v>64.099999999999994</v>
      </c>
      <c r="G98" s="259">
        <f t="shared" si="33"/>
        <v>-9.1000000000000085</v>
      </c>
      <c r="H98" s="259">
        <f t="shared" si="29"/>
        <v>-12.43169398907105</v>
      </c>
      <c r="I98" s="256" t="s">
        <v>1020</v>
      </c>
      <c r="J98" s="35" t="str">
        <f t="shared" si="36"/>
        <v>не достигнут</v>
      </c>
      <c r="K98" s="35" t="s">
        <v>811</v>
      </c>
    </row>
    <row r="99" spans="1:11" ht="48.75" customHeight="1" x14ac:dyDescent="0.25">
      <c r="A99" s="32" t="s">
        <v>628</v>
      </c>
      <c r="B99" s="33" t="s">
        <v>90</v>
      </c>
      <c r="C99" s="34" t="s">
        <v>84</v>
      </c>
      <c r="D99" s="3" t="s">
        <v>754</v>
      </c>
      <c r="E99" s="38">
        <v>162.80000000000001</v>
      </c>
      <c r="F99" s="259">
        <v>52.8</v>
      </c>
      <c r="G99" s="259">
        <f t="shared" si="33"/>
        <v>-110.00000000000001</v>
      </c>
      <c r="H99" s="259">
        <f t="shared" si="29"/>
        <v>-67.567567567567579</v>
      </c>
      <c r="I99" s="30" t="s">
        <v>807</v>
      </c>
      <c r="J99" s="35" t="str">
        <f t="shared" si="36"/>
        <v>не достигнут</v>
      </c>
      <c r="K99" s="35" t="s">
        <v>300</v>
      </c>
    </row>
    <row r="100" spans="1:11" ht="64.5" customHeight="1" x14ac:dyDescent="0.25">
      <c r="A100" s="32" t="s">
        <v>629</v>
      </c>
      <c r="B100" s="33" t="s">
        <v>739</v>
      </c>
      <c r="C100" s="34" t="s">
        <v>68</v>
      </c>
      <c r="D100" s="3" t="s">
        <v>754</v>
      </c>
      <c r="E100" s="38">
        <v>1.8</v>
      </c>
      <c r="F100" s="29">
        <v>2.86</v>
      </c>
      <c r="G100" s="29">
        <f>F100-E100</f>
        <v>1.0599999999999998</v>
      </c>
      <c r="H100" s="259" t="str">
        <f t="shared" ref="H100" si="39">TEXT(F100-E100,"0,0п.п.")</f>
        <v>1,1п.п.</v>
      </c>
      <c r="I100" s="30"/>
      <c r="J100" s="35" t="str">
        <f>IF(NOT(ISBLANK(F100)),IF(F100&gt;=E100,"достигнут","не достигнут"),IF(F100=0,"показатель обоснованно отсутствует"))</f>
        <v>достигнут</v>
      </c>
      <c r="K100" s="35" t="s">
        <v>300</v>
      </c>
    </row>
    <row r="101" spans="1:11" ht="51.75" customHeight="1" x14ac:dyDescent="0.25">
      <c r="A101" s="32" t="s">
        <v>630</v>
      </c>
      <c r="B101" s="33" t="s">
        <v>89</v>
      </c>
      <c r="C101" s="34" t="s">
        <v>85</v>
      </c>
      <c r="D101" s="3" t="s">
        <v>754</v>
      </c>
      <c r="E101" s="38">
        <v>47.5</v>
      </c>
      <c r="F101" s="38">
        <v>86.787400000000005</v>
      </c>
      <c r="G101" s="259">
        <f>F101-E101</f>
        <v>39.287400000000005</v>
      </c>
      <c r="H101" s="259">
        <f>(F101/E101*100)-100</f>
        <v>82.710315789473697</v>
      </c>
      <c r="I101" s="30"/>
      <c r="J101" s="35" t="str">
        <f t="shared" si="36"/>
        <v>достигнут</v>
      </c>
      <c r="K101" s="35" t="s">
        <v>811</v>
      </c>
    </row>
    <row r="102" spans="1:11" ht="67.5" customHeight="1" x14ac:dyDescent="0.25">
      <c r="A102" s="32" t="s">
        <v>631</v>
      </c>
      <c r="B102" s="33" t="s">
        <v>740</v>
      </c>
      <c r="C102" s="34" t="s">
        <v>68</v>
      </c>
      <c r="D102" s="3" t="s">
        <v>754</v>
      </c>
      <c r="E102" s="38">
        <v>4.8</v>
      </c>
      <c r="F102" s="259">
        <v>6.3964400000000001</v>
      </c>
      <c r="G102" s="29">
        <f t="shared" si="33"/>
        <v>1.5964400000000003</v>
      </c>
      <c r="H102" s="259" t="str">
        <f t="shared" ref="H102" si="40">TEXT(F102-E102,"0,0п.п.")</f>
        <v>1,6п.п.</v>
      </c>
      <c r="I102" s="30"/>
      <c r="J102" s="35" t="str">
        <f t="shared" si="36"/>
        <v>достигнут</v>
      </c>
      <c r="K102" s="35" t="s">
        <v>811</v>
      </c>
    </row>
    <row r="103" spans="1:11" ht="44.25" customHeight="1" x14ac:dyDescent="0.25">
      <c r="A103" s="32" t="s">
        <v>632</v>
      </c>
      <c r="B103" s="33" t="s">
        <v>940</v>
      </c>
      <c r="C103" s="34" t="s">
        <v>79</v>
      </c>
      <c r="D103" s="3" t="s">
        <v>754</v>
      </c>
      <c r="E103" s="38">
        <v>59.5</v>
      </c>
      <c r="F103" s="259">
        <v>59.5</v>
      </c>
      <c r="G103" s="259">
        <f t="shared" si="33"/>
        <v>0</v>
      </c>
      <c r="H103" s="259">
        <f t="shared" ref="H103:H104" si="41">(F103/E103*100)-100</f>
        <v>0</v>
      </c>
      <c r="I103" s="187"/>
      <c r="J103" s="35" t="str">
        <f t="shared" si="36"/>
        <v>достигнут</v>
      </c>
      <c r="K103" s="35" t="s">
        <v>300</v>
      </c>
    </row>
    <row r="104" spans="1:11" ht="61.5" customHeight="1" x14ac:dyDescent="0.25">
      <c r="A104" s="32" t="s">
        <v>633</v>
      </c>
      <c r="B104" s="33" t="s">
        <v>1019</v>
      </c>
      <c r="C104" s="34" t="s">
        <v>79</v>
      </c>
      <c r="D104" s="3" t="s">
        <v>754</v>
      </c>
      <c r="E104" s="203">
        <v>29</v>
      </c>
      <c r="F104" s="259">
        <v>28.7</v>
      </c>
      <c r="G104" s="259">
        <f t="shared" si="33"/>
        <v>-0.30000000000000071</v>
      </c>
      <c r="H104" s="259">
        <f t="shared" si="41"/>
        <v>-1.0344827586206975</v>
      </c>
      <c r="I104" s="30" t="s">
        <v>807</v>
      </c>
      <c r="J104" s="35" t="str">
        <f t="shared" si="36"/>
        <v>не достигнут</v>
      </c>
      <c r="K104" s="35" t="s">
        <v>300</v>
      </c>
    </row>
    <row r="105" spans="1:11" ht="72" customHeight="1" x14ac:dyDescent="0.25">
      <c r="A105" s="32" t="s">
        <v>634</v>
      </c>
      <c r="B105" s="33" t="s">
        <v>941</v>
      </c>
      <c r="C105" s="34" t="s">
        <v>942</v>
      </c>
      <c r="D105" s="3" t="s">
        <v>754</v>
      </c>
      <c r="E105" s="38">
        <v>91</v>
      </c>
      <c r="F105" s="259">
        <v>53.6</v>
      </c>
      <c r="G105" s="29">
        <f>F105-E105</f>
        <v>-37.4</v>
      </c>
      <c r="H105" s="259" t="str">
        <f t="shared" ref="H105" si="42">TEXT(F105-E105,"0,0п.п.")</f>
        <v>-37,4п.п.</v>
      </c>
      <c r="I105" s="256" t="s">
        <v>1047</v>
      </c>
      <c r="J105" s="35" t="str">
        <f>IF(NOT(ISBLANK(F105)),IF(F105&gt;=E105,"достигнут","не достигнут"),IF(F105=0,"показатель обоснованно отсутствует"))</f>
        <v>не достигнут</v>
      </c>
      <c r="K105" s="35" t="s">
        <v>300</v>
      </c>
    </row>
    <row r="106" spans="1:11" ht="60.75" customHeight="1" x14ac:dyDescent="0.25">
      <c r="A106" s="32" t="s">
        <v>637</v>
      </c>
      <c r="B106" s="33" t="s">
        <v>943</v>
      </c>
      <c r="C106" s="34" t="s">
        <v>944</v>
      </c>
      <c r="D106" s="3" t="s">
        <v>754</v>
      </c>
      <c r="E106" s="38">
        <v>63.7</v>
      </c>
      <c r="F106" s="259">
        <v>63.7</v>
      </c>
      <c r="G106" s="259">
        <f>F106-E106</f>
        <v>0</v>
      </c>
      <c r="H106" s="259">
        <f t="shared" ref="H106:H107" si="43">(F106/E106*100)-100</f>
        <v>0</v>
      </c>
      <c r="I106" s="187"/>
      <c r="J106" s="35" t="str">
        <f t="shared" si="36"/>
        <v>достигнут</v>
      </c>
      <c r="K106" s="35" t="s">
        <v>300</v>
      </c>
    </row>
    <row r="107" spans="1:11" ht="45.75" customHeight="1" x14ac:dyDescent="0.25">
      <c r="A107" s="32" t="s">
        <v>638</v>
      </c>
      <c r="B107" s="33" t="s">
        <v>88</v>
      </c>
      <c r="C107" s="34" t="s">
        <v>86</v>
      </c>
      <c r="D107" s="3" t="s">
        <v>754</v>
      </c>
      <c r="E107" s="38">
        <v>10</v>
      </c>
      <c r="F107" s="259">
        <v>3.3</v>
      </c>
      <c r="G107" s="259">
        <f t="shared" si="33"/>
        <v>-6.7</v>
      </c>
      <c r="H107" s="259">
        <f t="shared" si="43"/>
        <v>-67</v>
      </c>
      <c r="I107" s="30" t="s">
        <v>907</v>
      </c>
      <c r="J107" s="35" t="str">
        <f t="shared" si="36"/>
        <v>не достигнут</v>
      </c>
      <c r="K107" s="35" t="s">
        <v>300</v>
      </c>
    </row>
    <row r="108" spans="1:11" ht="186" customHeight="1" x14ac:dyDescent="0.25">
      <c r="A108" s="32" t="s">
        <v>639</v>
      </c>
      <c r="B108" s="33" t="s">
        <v>945</v>
      </c>
      <c r="C108" s="257" t="s">
        <v>68</v>
      </c>
      <c r="D108" s="3" t="s">
        <v>754</v>
      </c>
      <c r="E108" s="259">
        <v>84</v>
      </c>
      <c r="F108" s="259">
        <v>84</v>
      </c>
      <c r="G108" s="259">
        <f t="shared" ref="G108" si="44">F108-E108</f>
        <v>0</v>
      </c>
      <c r="H108" s="259">
        <f t="shared" ref="H108" si="45">(F108/E108*100)-100</f>
        <v>0</v>
      </c>
      <c r="I108" s="256"/>
      <c r="J108" s="258" t="str">
        <f t="shared" ref="J108" si="46">IF(NOT(ISBLANK(F108)),IF(F108&gt;=E108,"достигнут","не достигнут"),IF(F108=0,"показатель обоснованно отсутствует"))</f>
        <v>достигнут</v>
      </c>
      <c r="K108" s="258" t="s">
        <v>300</v>
      </c>
    </row>
    <row r="109" spans="1:11" ht="47.25" customHeight="1" x14ac:dyDescent="0.25">
      <c r="A109" s="32" t="s">
        <v>640</v>
      </c>
      <c r="B109" s="33" t="s">
        <v>635</v>
      </c>
      <c r="C109" s="34" t="s">
        <v>68</v>
      </c>
      <c r="D109" s="3" t="s">
        <v>754</v>
      </c>
      <c r="E109" s="38">
        <v>8.6</v>
      </c>
      <c r="F109" s="29">
        <v>8.61</v>
      </c>
      <c r="G109" s="29">
        <f t="shared" si="33"/>
        <v>9.9999999999997868E-3</v>
      </c>
      <c r="H109" s="259" t="str">
        <f>TEXT(F109-E109,"0,00п.п.")</f>
        <v>0,01п.п.</v>
      </c>
      <c r="I109" s="30"/>
      <c r="J109" s="35" t="str">
        <f t="shared" si="36"/>
        <v>достигнут</v>
      </c>
      <c r="K109" s="35" t="s">
        <v>811</v>
      </c>
    </row>
    <row r="110" spans="1:11" ht="47.25" customHeight="1" x14ac:dyDescent="0.25">
      <c r="A110" s="32" t="s">
        <v>642</v>
      </c>
      <c r="B110" s="33" t="s">
        <v>636</v>
      </c>
      <c r="C110" s="34" t="s">
        <v>595</v>
      </c>
      <c r="D110" s="3" t="s">
        <v>754</v>
      </c>
      <c r="E110" s="203">
        <v>40</v>
      </c>
      <c r="F110" s="259">
        <v>40</v>
      </c>
      <c r="G110" s="259">
        <f t="shared" ref="G110" si="47">F110-E110</f>
        <v>0</v>
      </c>
      <c r="H110" s="259">
        <f t="shared" ref="H110:H115" si="48">(F110/E110*100)-100</f>
        <v>0</v>
      </c>
      <c r="I110" s="30"/>
      <c r="J110" s="35" t="str">
        <f t="shared" ref="J110" si="49">IF(NOT(ISBLANK(F110)),IF(F110&gt;=E110,"достигнут","не достигнут"),IF(F110=0,"показатель обоснованно отсутствует"))</f>
        <v>достигнут</v>
      </c>
      <c r="K110" s="35" t="s">
        <v>300</v>
      </c>
    </row>
    <row r="111" spans="1:11" ht="47.25" customHeight="1" x14ac:dyDescent="0.25">
      <c r="A111" s="32" t="s">
        <v>643</v>
      </c>
      <c r="B111" s="33" t="s">
        <v>518</v>
      </c>
      <c r="C111" s="34" t="s">
        <v>595</v>
      </c>
      <c r="D111" s="3" t="s">
        <v>754</v>
      </c>
      <c r="E111" s="203">
        <v>32</v>
      </c>
      <c r="F111" s="259">
        <v>32</v>
      </c>
      <c r="G111" s="259">
        <f>F111-E111</f>
        <v>0</v>
      </c>
      <c r="H111" s="259">
        <f t="shared" si="48"/>
        <v>0</v>
      </c>
      <c r="I111" s="30"/>
      <c r="J111" s="35" t="str">
        <f>IF(NOT(ISBLANK(F111)),IF(F111&gt;=E111,"достигнут","не достигнут"),IF(F111=0,"показатель обоснованно отсутствует"))</f>
        <v>достигнут</v>
      </c>
      <c r="K111" s="35" t="s">
        <v>300</v>
      </c>
    </row>
    <row r="112" spans="1:11" ht="47.25" customHeight="1" x14ac:dyDescent="0.25">
      <c r="A112" s="32" t="s">
        <v>645</v>
      </c>
      <c r="B112" s="33" t="s">
        <v>519</v>
      </c>
      <c r="C112" s="34" t="s">
        <v>595</v>
      </c>
      <c r="D112" s="3" t="s">
        <v>754</v>
      </c>
      <c r="E112" s="203">
        <v>80</v>
      </c>
      <c r="F112" s="259">
        <v>80</v>
      </c>
      <c r="G112" s="259">
        <f>F112-E112</f>
        <v>0</v>
      </c>
      <c r="H112" s="259">
        <f t="shared" si="48"/>
        <v>0</v>
      </c>
      <c r="I112" s="30"/>
      <c r="J112" s="35" t="str">
        <f>IF(NOT(ISBLANK(F112)),IF(F112&gt;=E112,"достигнут","не достигнут"),IF(F112=0,"показатель обоснованно отсутствует"))</f>
        <v>достигнут</v>
      </c>
      <c r="K112" s="35" t="s">
        <v>300</v>
      </c>
    </row>
    <row r="113" spans="1:11" ht="47.25" customHeight="1" x14ac:dyDescent="0.25">
      <c r="A113" s="32" t="s">
        <v>647</v>
      </c>
      <c r="B113" s="33" t="s">
        <v>520</v>
      </c>
      <c r="C113" s="34" t="s">
        <v>595</v>
      </c>
      <c r="D113" s="3" t="s">
        <v>754</v>
      </c>
      <c r="E113" s="203">
        <v>80</v>
      </c>
      <c r="F113" s="259">
        <v>25</v>
      </c>
      <c r="G113" s="259">
        <f>F113-E113</f>
        <v>-55</v>
      </c>
      <c r="H113" s="259">
        <f t="shared" si="48"/>
        <v>-68.75</v>
      </c>
      <c r="I113" s="30" t="s">
        <v>891</v>
      </c>
      <c r="J113" s="35" t="str">
        <f>IF(NOT(ISBLANK(F113)),IF(F113&gt;=E113,"достигнут","не достигнут"),IF(F113=0,"показатель обоснованно отсутствует"))</f>
        <v>не достигнут</v>
      </c>
      <c r="K113" s="35" t="s">
        <v>300</v>
      </c>
    </row>
    <row r="114" spans="1:11" ht="47.25" customHeight="1" x14ac:dyDescent="0.25">
      <c r="A114" s="32" t="s">
        <v>648</v>
      </c>
      <c r="B114" s="33" t="s">
        <v>641</v>
      </c>
      <c r="C114" s="34" t="s">
        <v>595</v>
      </c>
      <c r="D114" s="3" t="s">
        <v>754</v>
      </c>
      <c r="E114" s="203">
        <v>8</v>
      </c>
      <c r="F114" s="259">
        <v>8</v>
      </c>
      <c r="G114" s="259">
        <f>F114-E114</f>
        <v>0</v>
      </c>
      <c r="H114" s="259">
        <f t="shared" si="48"/>
        <v>0</v>
      </c>
      <c r="I114" s="30"/>
      <c r="J114" s="35" t="str">
        <f>IF(NOT(ISBLANK(F114)),IF(F114&gt;=E114,"достигнут","не достигнут"),IF(F114=0,"показатель обоснованно отсутствует"))</f>
        <v>достигнут</v>
      </c>
      <c r="K114" s="35" t="s">
        <v>300</v>
      </c>
    </row>
    <row r="115" spans="1:11" ht="66" customHeight="1" x14ac:dyDescent="0.25">
      <c r="A115" s="32" t="s">
        <v>946</v>
      </c>
      <c r="B115" s="33" t="s">
        <v>513</v>
      </c>
      <c r="C115" s="34" t="s">
        <v>514</v>
      </c>
      <c r="D115" s="3" t="s">
        <v>754</v>
      </c>
      <c r="E115" s="250">
        <v>22300</v>
      </c>
      <c r="F115" s="259"/>
      <c r="G115" s="259">
        <f t="shared" si="33"/>
        <v>-22300</v>
      </c>
      <c r="H115" s="259">
        <f t="shared" si="48"/>
        <v>-100</v>
      </c>
      <c r="I115" s="30" t="s">
        <v>886</v>
      </c>
      <c r="J115" s="35" t="str">
        <f t="shared" si="36"/>
        <v>показатель обоснованно отсутствует</v>
      </c>
      <c r="K115" s="35"/>
    </row>
    <row r="116" spans="1:11" ht="81.75" customHeight="1" x14ac:dyDescent="0.25">
      <c r="A116" s="32" t="s">
        <v>651</v>
      </c>
      <c r="B116" s="33" t="s">
        <v>644</v>
      </c>
      <c r="C116" s="34" t="s">
        <v>68</v>
      </c>
      <c r="D116" s="3" t="s">
        <v>754</v>
      </c>
      <c r="E116" s="203">
        <v>10</v>
      </c>
      <c r="F116" s="259"/>
      <c r="G116" s="29">
        <f t="shared" si="33"/>
        <v>-10</v>
      </c>
      <c r="H116" s="259" t="str">
        <f t="shared" ref="H116" si="50">TEXT(F116-E116,"0,0п.п.")</f>
        <v>-10,0п.п.</v>
      </c>
      <c r="I116" s="30" t="s">
        <v>807</v>
      </c>
      <c r="J116" s="35" t="str">
        <f t="shared" si="36"/>
        <v>показатель обоснованно отсутствует</v>
      </c>
      <c r="K116" s="35" t="s">
        <v>300</v>
      </c>
    </row>
    <row r="117" spans="1:11" ht="69.75" customHeight="1" x14ac:dyDescent="0.25">
      <c r="A117" s="32" t="s">
        <v>653</v>
      </c>
      <c r="B117" s="33" t="s">
        <v>646</v>
      </c>
      <c r="C117" s="34" t="s">
        <v>301</v>
      </c>
      <c r="D117" s="3" t="s">
        <v>754</v>
      </c>
      <c r="E117" s="203">
        <v>81</v>
      </c>
      <c r="F117" s="259"/>
      <c r="G117" s="259">
        <f t="shared" si="33"/>
        <v>-81</v>
      </c>
      <c r="H117" s="259">
        <f t="shared" ref="H117:H118" si="51">(F117/E117*100)-100</f>
        <v>-100</v>
      </c>
      <c r="I117" s="30" t="s">
        <v>807</v>
      </c>
      <c r="J117" s="35" t="str">
        <f t="shared" si="36"/>
        <v>показатель обоснованно отсутствует</v>
      </c>
      <c r="K117" s="35" t="s">
        <v>300</v>
      </c>
    </row>
    <row r="118" spans="1:11" ht="63" customHeight="1" x14ac:dyDescent="0.25">
      <c r="A118" s="32" t="s">
        <v>654</v>
      </c>
      <c r="B118" s="33" t="s">
        <v>649</v>
      </c>
      <c r="C118" s="34" t="s">
        <v>301</v>
      </c>
      <c r="D118" s="3" t="s">
        <v>754</v>
      </c>
      <c r="E118" s="203">
        <v>33</v>
      </c>
      <c r="F118" s="259"/>
      <c r="G118" s="259">
        <f t="shared" si="33"/>
        <v>-33</v>
      </c>
      <c r="H118" s="259">
        <f t="shared" si="51"/>
        <v>-100</v>
      </c>
      <c r="I118" s="30" t="s">
        <v>807</v>
      </c>
      <c r="J118" s="35" t="str">
        <f t="shared" si="36"/>
        <v>показатель обоснованно отсутствует</v>
      </c>
      <c r="K118" s="35" t="s">
        <v>300</v>
      </c>
    </row>
    <row r="119" spans="1:11" ht="80.25" customHeight="1" x14ac:dyDescent="0.25">
      <c r="A119" s="32" t="s">
        <v>655</v>
      </c>
      <c r="B119" s="33" t="s">
        <v>650</v>
      </c>
      <c r="C119" s="34" t="s">
        <v>68</v>
      </c>
      <c r="D119" s="3" t="s">
        <v>754</v>
      </c>
      <c r="E119" s="203">
        <v>10</v>
      </c>
      <c r="F119" s="259"/>
      <c r="G119" s="29">
        <f t="shared" si="33"/>
        <v>-10</v>
      </c>
      <c r="H119" s="259" t="str">
        <f t="shared" ref="H119" si="52">TEXT(F119-E119,"0,0п.п.")</f>
        <v>-10,0п.п.</v>
      </c>
      <c r="I119" s="30" t="s">
        <v>807</v>
      </c>
      <c r="J119" s="35" t="str">
        <f t="shared" si="36"/>
        <v>показатель обоснованно отсутствует</v>
      </c>
      <c r="K119" s="35" t="s">
        <v>300</v>
      </c>
    </row>
    <row r="120" spans="1:11" ht="108.75" customHeight="1" x14ac:dyDescent="0.25">
      <c r="A120" s="32" t="s">
        <v>657</v>
      </c>
      <c r="B120" s="33" t="s">
        <v>947</v>
      </c>
      <c r="C120" s="257" t="s">
        <v>948</v>
      </c>
      <c r="D120" s="3" t="s">
        <v>754</v>
      </c>
      <c r="E120" s="203">
        <v>2273</v>
      </c>
      <c r="F120" s="259">
        <v>1203</v>
      </c>
      <c r="G120" s="259">
        <f t="shared" ref="G120" si="53">F120-E120</f>
        <v>-1070</v>
      </c>
      <c r="H120" s="259">
        <f>(F120/E120*100)-100</f>
        <v>-47.074351077870659</v>
      </c>
      <c r="I120" s="256" t="s">
        <v>807</v>
      </c>
      <c r="J120" s="258" t="str">
        <f t="shared" ref="J120" si="54">IF(NOT(ISBLANK(F120)),IF(F120&gt;=E120,"достигнут","не достигнут"),IF(F120=0,"показатель обоснованно отсутствует"))</f>
        <v>не достигнут</v>
      </c>
      <c r="K120" s="258" t="s">
        <v>300</v>
      </c>
    </row>
    <row r="121" spans="1:11" ht="66.75" customHeight="1" x14ac:dyDescent="0.25">
      <c r="A121" s="32" t="s">
        <v>660</v>
      </c>
      <c r="B121" s="33" t="s">
        <v>652</v>
      </c>
      <c r="C121" s="34" t="s">
        <v>84</v>
      </c>
      <c r="D121" s="3" t="s">
        <v>754</v>
      </c>
      <c r="E121" s="203">
        <v>2673</v>
      </c>
      <c r="F121" s="259">
        <v>2358.5</v>
      </c>
      <c r="G121" s="259">
        <f t="shared" si="33"/>
        <v>-314.5</v>
      </c>
      <c r="H121" s="259">
        <f>(F121/E121*100)-100</f>
        <v>-11.765806210250645</v>
      </c>
      <c r="I121" s="30" t="s">
        <v>905</v>
      </c>
      <c r="J121" s="35" t="str">
        <f t="shared" si="36"/>
        <v>не достигнут</v>
      </c>
      <c r="K121" s="35" t="s">
        <v>300</v>
      </c>
    </row>
    <row r="122" spans="1:11" ht="48" customHeight="1" x14ac:dyDescent="0.25">
      <c r="A122" s="32" t="s">
        <v>662</v>
      </c>
      <c r="B122" s="33" t="s">
        <v>564</v>
      </c>
      <c r="C122" s="34" t="s">
        <v>68</v>
      </c>
      <c r="D122" s="3" t="s">
        <v>754</v>
      </c>
      <c r="E122" s="203">
        <v>33</v>
      </c>
      <c r="F122" s="259">
        <v>33</v>
      </c>
      <c r="G122" s="29">
        <f t="shared" si="33"/>
        <v>0</v>
      </c>
      <c r="H122" s="259" t="str">
        <f t="shared" ref="H122" si="55">TEXT(F122-E122,"0,0п.п.")</f>
        <v>0,0п.п.</v>
      </c>
      <c r="I122" s="30"/>
      <c r="J122" s="35" t="str">
        <f t="shared" si="36"/>
        <v>достигнут</v>
      </c>
      <c r="K122" s="35" t="s">
        <v>300</v>
      </c>
    </row>
    <row r="123" spans="1:11" ht="48" customHeight="1" x14ac:dyDescent="0.25">
      <c r="A123" s="32" t="s">
        <v>663</v>
      </c>
      <c r="B123" s="33" t="s">
        <v>516</v>
      </c>
      <c r="C123" s="34" t="s">
        <v>615</v>
      </c>
      <c r="D123" s="3" t="s">
        <v>754</v>
      </c>
      <c r="E123" s="38">
        <v>10.5</v>
      </c>
      <c r="F123" s="259">
        <v>31.1</v>
      </c>
      <c r="G123" s="259">
        <f t="shared" ref="G123" si="56">F123-E123</f>
        <v>20.6</v>
      </c>
      <c r="H123" s="259">
        <f t="shared" ref="H123:H124" si="57">(F123/E123*100)-100</f>
        <v>196.1904761904762</v>
      </c>
      <c r="I123" s="30"/>
      <c r="J123" s="35" t="str">
        <f t="shared" ref="J123" si="58">IF(NOT(ISBLANK(F123)),IF(F123&gt;=E123,"достигнут","не достигнут"),IF(F123=0,"показатель обоснованно отсутствует"))</f>
        <v>достигнут</v>
      </c>
      <c r="K123" s="35" t="s">
        <v>300</v>
      </c>
    </row>
    <row r="124" spans="1:11" ht="61.5" customHeight="1" x14ac:dyDescent="0.25">
      <c r="A124" s="32" t="s">
        <v>664</v>
      </c>
      <c r="B124" s="33" t="s">
        <v>77</v>
      </c>
      <c r="C124" s="34" t="s">
        <v>656</v>
      </c>
      <c r="D124" s="3" t="s">
        <v>754</v>
      </c>
      <c r="E124" s="38">
        <v>2707</v>
      </c>
      <c r="F124" s="259">
        <v>2800</v>
      </c>
      <c r="G124" s="259">
        <f t="shared" si="33"/>
        <v>93</v>
      </c>
      <c r="H124" s="259">
        <f t="shared" si="57"/>
        <v>3.4355374953823485</v>
      </c>
      <c r="I124" s="30"/>
      <c r="J124" s="35" t="str">
        <f t="shared" si="36"/>
        <v>достигнут</v>
      </c>
      <c r="K124" s="35" t="s">
        <v>300</v>
      </c>
    </row>
    <row r="125" spans="1:11" ht="61.5" customHeight="1" x14ac:dyDescent="0.25">
      <c r="A125" s="32" t="s">
        <v>949</v>
      </c>
      <c r="B125" s="33" t="s">
        <v>658</v>
      </c>
      <c r="C125" s="34" t="s">
        <v>68</v>
      </c>
      <c r="D125" s="3" t="s">
        <v>754</v>
      </c>
      <c r="E125" s="38">
        <v>101.2</v>
      </c>
      <c r="F125" s="259">
        <v>105.6</v>
      </c>
      <c r="G125" s="29">
        <f t="shared" si="33"/>
        <v>4.3999999999999915</v>
      </c>
      <c r="H125" s="259" t="str">
        <f t="shared" ref="H125" si="59">TEXT(F125-E125,"0,0п.п.")</f>
        <v>4,4п.п.</v>
      </c>
      <c r="I125" s="30"/>
      <c r="J125" s="35" t="str">
        <f t="shared" si="36"/>
        <v>достигнут</v>
      </c>
      <c r="K125" s="35" t="s">
        <v>300</v>
      </c>
    </row>
    <row r="126" spans="1:11" ht="49.5" customHeight="1" x14ac:dyDescent="0.25">
      <c r="A126" s="32" t="s">
        <v>950</v>
      </c>
      <c r="B126" s="33" t="s">
        <v>659</v>
      </c>
      <c r="C126" s="34" t="s">
        <v>615</v>
      </c>
      <c r="D126" s="3" t="s">
        <v>754</v>
      </c>
      <c r="E126" s="203">
        <v>81</v>
      </c>
      <c r="F126" s="203">
        <v>57</v>
      </c>
      <c r="G126" s="259">
        <f t="shared" si="33"/>
        <v>-24</v>
      </c>
      <c r="H126" s="259">
        <f t="shared" ref="H126:H130" si="60">(F126/E126*100)-100</f>
        <v>-29.629629629629633</v>
      </c>
      <c r="I126" s="30" t="s">
        <v>807</v>
      </c>
      <c r="J126" s="35" t="str">
        <f t="shared" si="36"/>
        <v>не достигнут</v>
      </c>
      <c r="K126" s="35" t="s">
        <v>811</v>
      </c>
    </row>
    <row r="127" spans="1:11" ht="81" customHeight="1" x14ac:dyDescent="0.25">
      <c r="A127" s="32" t="s">
        <v>951</v>
      </c>
      <c r="B127" s="33" t="s">
        <v>661</v>
      </c>
      <c r="C127" s="34" t="s">
        <v>595</v>
      </c>
      <c r="D127" s="3" t="s">
        <v>754</v>
      </c>
      <c r="E127" s="38">
        <v>50</v>
      </c>
      <c r="F127" s="259">
        <v>50</v>
      </c>
      <c r="G127" s="259">
        <f t="shared" si="33"/>
        <v>0</v>
      </c>
      <c r="H127" s="259">
        <f t="shared" si="60"/>
        <v>0</v>
      </c>
      <c r="I127" s="30"/>
      <c r="J127" s="35" t="str">
        <f t="shared" si="36"/>
        <v>достигнут</v>
      </c>
      <c r="K127" s="35" t="s">
        <v>300</v>
      </c>
    </row>
    <row r="128" spans="1:11" ht="84.75" customHeight="1" x14ac:dyDescent="0.25">
      <c r="A128" s="32" t="s">
        <v>952</v>
      </c>
      <c r="B128" s="33" t="s">
        <v>953</v>
      </c>
      <c r="C128" s="257" t="s">
        <v>68</v>
      </c>
      <c r="D128" s="3" t="s">
        <v>754</v>
      </c>
      <c r="E128" s="259">
        <v>100</v>
      </c>
      <c r="F128" s="259">
        <v>100</v>
      </c>
      <c r="G128" s="259">
        <f t="shared" ref="G128" si="61">F128-E128</f>
        <v>0</v>
      </c>
      <c r="H128" s="259" t="str">
        <f>TEXT(F128-E128,"0,0п.п.")</f>
        <v>0,0п.п.</v>
      </c>
      <c r="I128" s="256"/>
      <c r="J128" s="258" t="str">
        <f t="shared" ref="J128" si="62">IF(NOT(ISBLANK(F128)),IF(F128&gt;=E128,"достигнут","не достигнут"),IF(F128=0,"показатель обоснованно отсутствует"))</f>
        <v>достигнут</v>
      </c>
      <c r="K128" s="258" t="s">
        <v>300</v>
      </c>
    </row>
    <row r="129" spans="1:11" ht="102.75" customHeight="1" x14ac:dyDescent="0.25">
      <c r="A129" s="32" t="s">
        <v>954</v>
      </c>
      <c r="B129" s="33" t="s">
        <v>955</v>
      </c>
      <c r="C129" s="257" t="s">
        <v>68</v>
      </c>
      <c r="D129" s="3" t="s">
        <v>754</v>
      </c>
      <c r="E129" s="259">
        <v>100</v>
      </c>
      <c r="F129" s="259">
        <v>100</v>
      </c>
      <c r="G129" s="259">
        <f t="shared" ref="G129" si="63">F129-E129</f>
        <v>0</v>
      </c>
      <c r="H129" s="259" t="str">
        <f t="shared" ref="H129" si="64">TEXT(F129-E129,"0,0п.п.")</f>
        <v>0,0п.п.</v>
      </c>
      <c r="I129" s="256"/>
      <c r="J129" s="258" t="str">
        <f t="shared" ref="J129" si="65">IF(NOT(ISBLANK(F129)),IF(F129&gt;=E129,"достигнут","не достигнут"),IF(F129=0,"показатель обоснованно отсутствует"))</f>
        <v>достигнут</v>
      </c>
      <c r="K129" s="258" t="s">
        <v>300</v>
      </c>
    </row>
    <row r="130" spans="1:11" ht="48" customHeight="1" x14ac:dyDescent="0.25">
      <c r="A130" s="32" t="s">
        <v>956</v>
      </c>
      <c r="B130" s="33" t="s">
        <v>515</v>
      </c>
      <c r="C130" s="34" t="s">
        <v>615</v>
      </c>
      <c r="D130" s="3" t="s">
        <v>754</v>
      </c>
      <c r="E130" s="38">
        <v>735</v>
      </c>
      <c r="F130" s="259">
        <v>558.80680000000007</v>
      </c>
      <c r="G130" s="259">
        <f t="shared" si="33"/>
        <v>-176.19319999999993</v>
      </c>
      <c r="H130" s="259">
        <f t="shared" si="60"/>
        <v>-23.971863945578221</v>
      </c>
      <c r="I130" s="30" t="s">
        <v>807</v>
      </c>
      <c r="J130" s="175" t="str">
        <f t="shared" ref="J130:J131" si="66">IF(NOT(ISBLANK(F130)),IF(F130&gt;=E130,"достигнут","не достигнут"),IF(F130=0,"показатель обоснованно отсутствует"))</f>
        <v>не достигнут</v>
      </c>
      <c r="K130" s="175" t="s">
        <v>811</v>
      </c>
    </row>
    <row r="131" spans="1:11" ht="39.75" customHeight="1" x14ac:dyDescent="0.25">
      <c r="A131" s="32" t="s">
        <v>957</v>
      </c>
      <c r="B131" s="33" t="s">
        <v>87</v>
      </c>
      <c r="C131" s="34" t="s">
        <v>68</v>
      </c>
      <c r="D131" s="3" t="s">
        <v>754</v>
      </c>
      <c r="E131" s="203">
        <v>97</v>
      </c>
      <c r="F131" s="259">
        <v>86</v>
      </c>
      <c r="G131" s="29">
        <f t="shared" si="33"/>
        <v>-11</v>
      </c>
      <c r="H131" s="259" t="str">
        <f t="shared" ref="H131" si="67">TEXT(F131-E131,"0,0п.п.")</f>
        <v>-11,0п.п.</v>
      </c>
      <c r="I131" s="30" t="s">
        <v>807</v>
      </c>
      <c r="J131" s="175" t="str">
        <f t="shared" si="66"/>
        <v>не достигнут</v>
      </c>
      <c r="K131" s="258" t="s">
        <v>300</v>
      </c>
    </row>
    <row r="132" spans="1:11" ht="50.1" customHeight="1" x14ac:dyDescent="0.25">
      <c r="A132" s="312" t="s">
        <v>579</v>
      </c>
      <c r="B132" s="313"/>
      <c r="C132" s="313"/>
      <c r="D132" s="313"/>
      <c r="E132" s="313"/>
      <c r="F132" s="313"/>
      <c r="G132" s="313"/>
      <c r="H132" s="313"/>
      <c r="I132" s="313"/>
      <c r="J132" s="314"/>
      <c r="K132" s="208"/>
    </row>
    <row r="133" spans="1:11" s="116" customFormat="1" ht="65.25" customHeight="1" x14ac:dyDescent="0.25">
      <c r="A133" s="32" t="s">
        <v>58</v>
      </c>
      <c r="B133" s="33" t="s">
        <v>1007</v>
      </c>
      <c r="C133" s="34" t="s">
        <v>80</v>
      </c>
      <c r="D133" s="34" t="s">
        <v>755</v>
      </c>
      <c r="E133" s="249">
        <v>5681.6</v>
      </c>
      <c r="F133" s="249">
        <v>5033.9498999999996</v>
      </c>
      <c r="G133" s="201">
        <f>E133-F133</f>
        <v>647.65010000000075</v>
      </c>
      <c r="H133" s="201">
        <f>(E133/F133*100)-100</f>
        <v>12.865644530947762</v>
      </c>
      <c r="I133" s="188"/>
      <c r="J133" s="4" t="str">
        <f>IF(NOT(ISBLANK(F133)),IF(F133&lt;=E133,"достигнут","не достигнут"),IF(F133=0,"показатель обоснованно отсутствует"))</f>
        <v>достигнут</v>
      </c>
      <c r="K133" s="4" t="s">
        <v>300</v>
      </c>
    </row>
    <row r="134" spans="1:11" s="116" customFormat="1" ht="103.5" customHeight="1" x14ac:dyDescent="0.25">
      <c r="A134" s="32" t="s">
        <v>59</v>
      </c>
      <c r="B134" s="33" t="s">
        <v>665</v>
      </c>
      <c r="C134" s="34" t="s">
        <v>666</v>
      </c>
      <c r="D134" s="3" t="s">
        <v>754</v>
      </c>
      <c r="E134" s="201">
        <v>5</v>
      </c>
      <c r="F134" s="293"/>
      <c r="G134" s="201">
        <f t="shared" ref="G134" si="68">F134-E134</f>
        <v>-5</v>
      </c>
      <c r="H134" s="259">
        <f t="shared" ref="H134:H137" si="69">(F134/E134*100)-100</f>
        <v>-100</v>
      </c>
      <c r="I134" s="30" t="s">
        <v>881</v>
      </c>
      <c r="J134" s="4" t="str">
        <f t="shared" ref="J134" si="70">IF(NOT(ISBLANK(F134)),IF(F134&gt;=E134,"достигнут","не достигнут"),IF(F134=0,"показатель обоснованно отсутствует"))</f>
        <v>показатель обоснованно отсутствует</v>
      </c>
      <c r="K134" s="4" t="s">
        <v>811</v>
      </c>
    </row>
    <row r="135" spans="1:11" s="116" customFormat="1" ht="103.5" customHeight="1" x14ac:dyDescent="0.25">
      <c r="A135" s="32" t="s">
        <v>60</v>
      </c>
      <c r="B135" s="33" t="s">
        <v>1008</v>
      </c>
      <c r="C135" s="257" t="s">
        <v>615</v>
      </c>
      <c r="D135" s="3" t="s">
        <v>754</v>
      </c>
      <c r="E135" s="201">
        <v>45</v>
      </c>
      <c r="F135" s="293"/>
      <c r="G135" s="201">
        <f t="shared" ref="G135" si="71">F135-E135</f>
        <v>-45</v>
      </c>
      <c r="H135" s="259">
        <f t="shared" ref="H135" si="72">(F135/E135*100)-100</f>
        <v>-100</v>
      </c>
      <c r="I135" s="256" t="s">
        <v>807</v>
      </c>
      <c r="J135" s="4" t="str">
        <f t="shared" ref="J135" si="73">IF(NOT(ISBLANK(F135)),IF(F135&gt;=E135,"достигнут","не достигнут"),IF(F135=0,"показатель обоснованно отсутствует"))</f>
        <v>показатель обоснованно отсутствует</v>
      </c>
      <c r="K135" s="4" t="s">
        <v>811</v>
      </c>
    </row>
    <row r="136" spans="1:11" s="116" customFormat="1" ht="120.75" customHeight="1" x14ac:dyDescent="0.25">
      <c r="A136" s="32" t="s">
        <v>61</v>
      </c>
      <c r="B136" s="33" t="s">
        <v>741</v>
      </c>
      <c r="C136" s="34" t="s">
        <v>742</v>
      </c>
      <c r="D136" s="3" t="s">
        <v>754</v>
      </c>
      <c r="E136" s="202">
        <v>32800</v>
      </c>
      <c r="F136" s="293"/>
      <c r="G136" s="201">
        <f t="shared" ref="G136" si="74">F136-E136</f>
        <v>-32800</v>
      </c>
      <c r="H136" s="259">
        <f t="shared" si="69"/>
        <v>-100</v>
      </c>
      <c r="I136" s="30" t="s">
        <v>814</v>
      </c>
      <c r="J136" s="4" t="str">
        <f t="shared" ref="J136" si="75">IF(NOT(ISBLANK(F136)),IF(F136&gt;=E136,"достигнут","не достигнут"),IF(F136=0,"показатель обоснованно отсутствует"))</f>
        <v>показатель обоснованно отсутствует</v>
      </c>
      <c r="K136" s="4" t="s">
        <v>811</v>
      </c>
    </row>
    <row r="137" spans="1:11" s="116" customFormat="1" ht="147" customHeight="1" x14ac:dyDescent="0.25">
      <c r="A137" s="32" t="s">
        <v>743</v>
      </c>
      <c r="B137" s="33" t="s">
        <v>744</v>
      </c>
      <c r="C137" s="34" t="s">
        <v>615</v>
      </c>
      <c r="D137" s="3" t="s">
        <v>754</v>
      </c>
      <c r="E137" s="201">
        <v>10</v>
      </c>
      <c r="F137" s="293"/>
      <c r="G137" s="201">
        <f t="shared" ref="G137" si="76">F137-E137</f>
        <v>-10</v>
      </c>
      <c r="H137" s="259">
        <f t="shared" si="69"/>
        <v>-100</v>
      </c>
      <c r="I137" s="30" t="s">
        <v>814</v>
      </c>
      <c r="J137" s="4" t="str">
        <f t="shared" ref="J137" si="77">IF(NOT(ISBLANK(F137)),IF(F137&gt;=E137,"достигнут","не достигнут"),IF(F137=0,"показатель обоснованно отсутствует"))</f>
        <v>показатель обоснованно отсутствует</v>
      </c>
      <c r="K137" s="35" t="s">
        <v>811</v>
      </c>
    </row>
    <row r="138" spans="1:11" ht="50.1" customHeight="1" x14ac:dyDescent="0.25">
      <c r="B138" s="306" t="s">
        <v>766</v>
      </c>
      <c r="C138" s="307"/>
      <c r="D138" s="307"/>
      <c r="E138" s="307"/>
      <c r="F138" s="307"/>
      <c r="G138" s="307"/>
      <c r="H138" s="307"/>
      <c r="I138" s="307"/>
      <c r="J138" s="307"/>
      <c r="K138" s="307"/>
    </row>
    <row r="139" spans="1:11" ht="50.25" customHeight="1" x14ac:dyDescent="0.25">
      <c r="A139" s="32" t="s">
        <v>508</v>
      </c>
      <c r="B139" s="33" t="s">
        <v>525</v>
      </c>
      <c r="C139" s="34" t="s">
        <v>86</v>
      </c>
      <c r="D139" s="3" t="s">
        <v>754</v>
      </c>
      <c r="E139" s="34">
        <v>3270</v>
      </c>
      <c r="F139" s="257">
        <v>3270</v>
      </c>
      <c r="G139" s="259">
        <f t="shared" ref="G139:G143" si="78">F139-E139</f>
        <v>0</v>
      </c>
      <c r="H139" s="259">
        <f>(F139/E139*100)-100</f>
        <v>0</v>
      </c>
      <c r="I139" s="34"/>
      <c r="J139" s="34" t="str">
        <f t="shared" ref="J139:J141" si="79">IF(NOT(ISBLANK(F139)),IF(F139&gt;=E139,"достигнут","не достигнут"),IF(F139=0,"показатель обоснованно отсутствует"))</f>
        <v>достигнут</v>
      </c>
      <c r="K139" s="257" t="s">
        <v>300</v>
      </c>
    </row>
    <row r="140" spans="1:11" ht="84.75" customHeight="1" x14ac:dyDescent="0.25">
      <c r="A140" s="32" t="s">
        <v>526</v>
      </c>
      <c r="B140" s="33" t="s">
        <v>1000</v>
      </c>
      <c r="C140" s="257" t="s">
        <v>68</v>
      </c>
      <c r="D140" s="3" t="s">
        <v>754</v>
      </c>
      <c r="E140" s="259">
        <v>5</v>
      </c>
      <c r="F140" s="201">
        <v>3.2</v>
      </c>
      <c r="G140" s="259">
        <f>F140-E140</f>
        <v>-1.7999999999999998</v>
      </c>
      <c r="H140" s="259" t="str">
        <f t="shared" ref="H140:H142" si="80">TEXT(F140-E140,"0,0п.п.")</f>
        <v>-1,8п.п.</v>
      </c>
      <c r="I140" s="256" t="s">
        <v>1048</v>
      </c>
      <c r="J140" s="257" t="str">
        <f t="shared" ref="J140" si="81">IF(NOT(ISBLANK(F140)),IF(F140&gt;=E140,"достигнут","не достигнут"),IF(F140=0,"показатель обоснованно отсутствует"))</f>
        <v>не достигнут</v>
      </c>
      <c r="K140" s="257" t="s">
        <v>300</v>
      </c>
    </row>
    <row r="141" spans="1:11" ht="47.25" customHeight="1" x14ac:dyDescent="0.25">
      <c r="A141" s="32" t="s">
        <v>527</v>
      </c>
      <c r="B141" s="33" t="s">
        <v>667</v>
      </c>
      <c r="C141" s="34" t="s">
        <v>86</v>
      </c>
      <c r="D141" s="3" t="s">
        <v>754</v>
      </c>
      <c r="E141" s="34">
        <v>1026</v>
      </c>
      <c r="F141" s="202">
        <v>1084</v>
      </c>
      <c r="G141" s="259">
        <f t="shared" si="78"/>
        <v>58</v>
      </c>
      <c r="H141" s="259">
        <f t="shared" ref="H141" si="82">(F141/E141*100)-100</f>
        <v>5.6530214424951311</v>
      </c>
      <c r="I141" s="30"/>
      <c r="J141" s="34" t="str">
        <f t="shared" si="79"/>
        <v>достигнут</v>
      </c>
      <c r="K141" s="257" t="s">
        <v>300</v>
      </c>
    </row>
    <row r="142" spans="1:11" ht="45.75" customHeight="1" x14ac:dyDescent="0.25">
      <c r="A142" s="32" t="s">
        <v>668</v>
      </c>
      <c r="B142" s="33" t="s">
        <v>669</v>
      </c>
      <c r="C142" s="34" t="s">
        <v>68</v>
      </c>
      <c r="D142" s="3" t="s">
        <v>754</v>
      </c>
      <c r="E142" s="259">
        <v>100</v>
      </c>
      <c r="F142" s="201">
        <v>100</v>
      </c>
      <c r="G142" s="34">
        <f t="shared" si="78"/>
        <v>0</v>
      </c>
      <c r="H142" s="259" t="str">
        <f t="shared" si="80"/>
        <v>0,0п.п.</v>
      </c>
      <c r="I142" s="30"/>
      <c r="J142" s="34" t="str">
        <f>IF(NOT(ISBLANK(F142)),IF(F142&gt;=E142,"достигнут","не достигнут"),IF(F142=0,"показатель обоснованно отсутствует"))</f>
        <v>достигнут</v>
      </c>
      <c r="K142" s="257" t="s">
        <v>300</v>
      </c>
    </row>
    <row r="143" spans="1:11" ht="82.5" customHeight="1" x14ac:dyDescent="0.25">
      <c r="A143" s="32" t="s">
        <v>745</v>
      </c>
      <c r="B143" s="33" t="s">
        <v>958</v>
      </c>
      <c r="C143" s="34" t="s">
        <v>959</v>
      </c>
      <c r="D143" s="3" t="s">
        <v>754</v>
      </c>
      <c r="E143" s="34">
        <v>60</v>
      </c>
      <c r="F143" s="257">
        <v>47</v>
      </c>
      <c r="G143" s="259">
        <f t="shared" si="78"/>
        <v>-13</v>
      </c>
      <c r="H143" s="259">
        <f>(F143/E143*100)-100</f>
        <v>-21.666666666666671</v>
      </c>
      <c r="I143" s="256" t="s">
        <v>1059</v>
      </c>
      <c r="J143" s="34" t="str">
        <f>IF(NOT(ISBLANK(F143)),IF(F143&gt;=E143,"достигнут","не достигнут"),IF(F143=0,"показатель обоснованно отсутствует"))</f>
        <v>не достигнут</v>
      </c>
      <c r="K143" s="257" t="s">
        <v>300</v>
      </c>
    </row>
    <row r="144" spans="1:11" x14ac:dyDescent="0.25">
      <c r="A144" s="32"/>
      <c r="B144" s="33"/>
      <c r="C144" s="33"/>
      <c r="D144" s="33"/>
      <c r="E144" s="33"/>
      <c r="F144" s="33"/>
      <c r="G144" s="34"/>
      <c r="H144" s="34"/>
      <c r="I144" s="33"/>
      <c r="J144" s="34"/>
      <c r="K144" s="215"/>
    </row>
    <row r="145" spans="1:11" x14ac:dyDescent="0.25">
      <c r="A145" s="36"/>
      <c r="B145" s="36"/>
      <c r="C145" s="176"/>
      <c r="D145" s="176"/>
      <c r="E145" s="36"/>
      <c r="F145" s="177"/>
      <c r="G145" s="178"/>
      <c r="H145" s="178"/>
      <c r="I145" s="179"/>
      <c r="J145" s="180"/>
      <c r="K145" s="180"/>
    </row>
  </sheetData>
  <sheetProtection autoFilter="0"/>
  <autoFilter ref="A13:K143"/>
  <mergeCells count="30">
    <mergeCell ref="A9:J9"/>
    <mergeCell ref="B33:K33"/>
    <mergeCell ref="B40:K40"/>
    <mergeCell ref="B41:K41"/>
    <mergeCell ref="B42:K42"/>
    <mergeCell ref="B32:K32"/>
    <mergeCell ref="A11:A12"/>
    <mergeCell ref="B11:B12"/>
    <mergeCell ref="B14:K14"/>
    <mergeCell ref="J11:J12"/>
    <mergeCell ref="C11:C12"/>
    <mergeCell ref="E11:F11"/>
    <mergeCell ref="G11:G12"/>
    <mergeCell ref="H11:H12"/>
    <mergeCell ref="I11:I12"/>
    <mergeCell ref="D11:D12"/>
    <mergeCell ref="A7:J7"/>
    <mergeCell ref="A1:J1"/>
    <mergeCell ref="A2:J2"/>
    <mergeCell ref="A3:J3"/>
    <mergeCell ref="A4:J4"/>
    <mergeCell ref="A5:J5"/>
    <mergeCell ref="K11:K12"/>
    <mergeCell ref="B79:K79"/>
    <mergeCell ref="B62:K62"/>
    <mergeCell ref="B138:K138"/>
    <mergeCell ref="A132:J132"/>
    <mergeCell ref="B71:K71"/>
    <mergeCell ref="B77:K77"/>
    <mergeCell ref="B78:K78"/>
  </mergeCells>
  <pageMargins left="0.23622047244094491" right="0.23622047244094491" top="0.55118110236220474" bottom="0.55118110236220474" header="0.31496062992125984" footer="0.31496062992125984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1"/>
  <sheetViews>
    <sheetView view="pageBreakPreview" zoomScale="60" zoomScaleNormal="80" zoomScalePageLayoutView="70" workbookViewId="0">
      <pane ySplit="7" topLeftCell="A905" activePane="bottomLeft" state="frozen"/>
      <selection pane="bottomLeft" activeCell="Q918" sqref="Q918"/>
    </sheetView>
  </sheetViews>
  <sheetFormatPr defaultRowHeight="18.75" x14ac:dyDescent="0.25"/>
  <cols>
    <col min="1" max="1" width="15.85546875" style="110" customWidth="1"/>
    <col min="2" max="2" width="58" style="113" customWidth="1"/>
    <col min="3" max="3" width="47" style="105" customWidth="1"/>
    <col min="4" max="5" width="9.140625" style="111" customWidth="1"/>
    <col min="6" max="6" width="23.5703125" style="111" customWidth="1"/>
    <col min="7" max="7" width="9.140625" style="111" customWidth="1"/>
    <col min="8" max="8" width="12.5703125" style="111" customWidth="1"/>
    <col min="9" max="9" width="21.42578125" style="105" customWidth="1"/>
    <col min="10" max="10" width="22.140625" style="105" customWidth="1"/>
    <col min="11" max="11" width="21.85546875" style="105" customWidth="1"/>
    <col min="12" max="12" width="22.140625" style="112" customWidth="1"/>
    <col min="13" max="13" width="23.85546875" style="112" customWidth="1"/>
    <col min="14" max="16384" width="9.140625" style="21"/>
  </cols>
  <sheetData>
    <row r="1" spans="1:13" ht="27" customHeight="1" x14ac:dyDescent="0.25">
      <c r="A1" s="325" t="s">
        <v>767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</row>
    <row r="2" spans="1:13" ht="27" customHeight="1" x14ac:dyDescent="0.3">
      <c r="A2" s="384" t="s">
        <v>443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spans="1:13" ht="27" customHeight="1" x14ac:dyDescent="0.2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</row>
    <row r="4" spans="1:13" ht="20.25" customHeight="1" x14ac:dyDescent="0.25">
      <c r="A4" s="379" t="s">
        <v>62</v>
      </c>
      <c r="B4" s="376" t="s">
        <v>746</v>
      </c>
      <c r="C4" s="376" t="s">
        <v>565</v>
      </c>
      <c r="D4" s="391" t="s">
        <v>747</v>
      </c>
      <c r="E4" s="392"/>
      <c r="F4" s="392"/>
      <c r="G4" s="392"/>
      <c r="H4" s="393"/>
      <c r="I4" s="388" t="s">
        <v>1078</v>
      </c>
      <c r="J4" s="388"/>
      <c r="K4" s="388"/>
      <c r="L4" s="388"/>
      <c r="M4" s="389"/>
    </row>
    <row r="5" spans="1:13" ht="41.25" customHeight="1" x14ac:dyDescent="0.25">
      <c r="A5" s="380"/>
      <c r="B5" s="377"/>
      <c r="C5" s="377"/>
      <c r="D5" s="394"/>
      <c r="E5" s="395"/>
      <c r="F5" s="395"/>
      <c r="G5" s="395"/>
      <c r="H5" s="396"/>
      <c r="I5" s="390" t="s">
        <v>566</v>
      </c>
      <c r="J5" s="388"/>
      <c r="K5" s="389"/>
      <c r="L5" s="390" t="s">
        <v>272</v>
      </c>
      <c r="M5" s="389"/>
    </row>
    <row r="6" spans="1:13" ht="120" customHeight="1" x14ac:dyDescent="0.25">
      <c r="A6" s="381"/>
      <c r="B6" s="378"/>
      <c r="C6" s="378"/>
      <c r="D6" s="115" t="s">
        <v>271</v>
      </c>
      <c r="E6" s="115" t="s">
        <v>270</v>
      </c>
      <c r="F6" s="115" t="s">
        <v>269</v>
      </c>
      <c r="G6" s="115" t="s">
        <v>268</v>
      </c>
      <c r="H6" s="115" t="s">
        <v>267</v>
      </c>
      <c r="I6" s="114" t="s">
        <v>567</v>
      </c>
      <c r="J6" s="114" t="s">
        <v>570</v>
      </c>
      <c r="K6" s="114" t="s">
        <v>266</v>
      </c>
      <c r="L6" s="114" t="s">
        <v>568</v>
      </c>
      <c r="M6" s="114" t="s">
        <v>569</v>
      </c>
    </row>
    <row r="7" spans="1:13" ht="11.25" customHeight="1" x14ac:dyDescent="0.25">
      <c r="A7" s="43"/>
      <c r="B7" s="44"/>
      <c r="C7" s="44"/>
      <c r="D7" s="45"/>
      <c r="E7" s="45"/>
      <c r="F7" s="45"/>
      <c r="G7" s="45"/>
      <c r="H7" s="45"/>
      <c r="I7" s="44"/>
      <c r="J7" s="44"/>
      <c r="K7" s="44"/>
      <c r="L7" s="44"/>
      <c r="M7" s="44"/>
    </row>
    <row r="8" spans="1:13" ht="15.75" customHeight="1" x14ac:dyDescent="0.3">
      <c r="A8" s="382" t="s">
        <v>190</v>
      </c>
      <c r="B8" s="383" t="s">
        <v>768</v>
      </c>
      <c r="C8" s="46" t="s">
        <v>265</v>
      </c>
      <c r="D8" s="47" t="s">
        <v>114</v>
      </c>
      <c r="E8" s="47" t="s">
        <v>114</v>
      </c>
      <c r="F8" s="47" t="s">
        <v>114</v>
      </c>
      <c r="G8" s="47" t="s">
        <v>114</v>
      </c>
      <c r="H8" s="47" t="s">
        <v>114</v>
      </c>
      <c r="I8" s="191">
        <v>13287678.162769221</v>
      </c>
      <c r="J8" s="191">
        <v>11551144.194102552</v>
      </c>
      <c r="K8" s="191">
        <v>11110850.665292077</v>
      </c>
      <c r="L8" s="48">
        <v>83.61769851126887</v>
      </c>
      <c r="M8" s="48">
        <v>96.188312418130252</v>
      </c>
    </row>
    <row r="9" spans="1:13" ht="15.75" customHeight="1" x14ac:dyDescent="0.3">
      <c r="A9" s="382"/>
      <c r="B9" s="383"/>
      <c r="C9" s="46" t="s">
        <v>199</v>
      </c>
      <c r="D9" s="47">
        <v>882</v>
      </c>
      <c r="E9" s="47" t="s">
        <v>114</v>
      </c>
      <c r="F9" s="47" t="s">
        <v>264</v>
      </c>
      <c r="G9" s="47" t="s">
        <v>114</v>
      </c>
      <c r="H9" s="47" t="s">
        <v>114</v>
      </c>
      <c r="I9" s="191">
        <v>4711450.8788999999</v>
      </c>
      <c r="J9" s="191">
        <v>3529686.7588900002</v>
      </c>
      <c r="K9" s="191">
        <v>3353426.4569200007</v>
      </c>
      <c r="L9" s="48">
        <v>71.176088706308192</v>
      </c>
      <c r="M9" s="48">
        <v>95.006347191402639</v>
      </c>
    </row>
    <row r="10" spans="1:13" ht="15.75" customHeight="1" x14ac:dyDescent="0.3">
      <c r="A10" s="382"/>
      <c r="B10" s="383"/>
      <c r="C10" s="46" t="s">
        <v>195</v>
      </c>
      <c r="D10" s="47">
        <v>882</v>
      </c>
      <c r="E10" s="47" t="s">
        <v>114</v>
      </c>
      <c r="F10" s="47"/>
      <c r="G10" s="47" t="s">
        <v>114</v>
      </c>
      <c r="H10" s="47" t="s">
        <v>114</v>
      </c>
      <c r="I10" s="191">
        <v>2712225.6994499997</v>
      </c>
      <c r="J10" s="191">
        <v>2214408.5943199997</v>
      </c>
      <c r="K10" s="191">
        <v>2204510.4280699999</v>
      </c>
      <c r="L10" s="48">
        <v>81.280493305444409</v>
      </c>
      <c r="M10" s="48">
        <v>99.553010845632159</v>
      </c>
    </row>
    <row r="11" spans="1:13" ht="15.75" customHeight="1" x14ac:dyDescent="0.3">
      <c r="A11" s="382"/>
      <c r="B11" s="383"/>
      <c r="C11" s="46" t="s">
        <v>194</v>
      </c>
      <c r="D11" s="47" t="s">
        <v>114</v>
      </c>
      <c r="E11" s="47" t="s">
        <v>114</v>
      </c>
      <c r="F11" s="47" t="s">
        <v>114</v>
      </c>
      <c r="G11" s="47" t="s">
        <v>114</v>
      </c>
      <c r="H11" s="47" t="s">
        <v>114</v>
      </c>
      <c r="I11" s="191">
        <v>36204.608660000005</v>
      </c>
      <c r="J11" s="191">
        <v>30019</v>
      </c>
      <c r="K11" s="191">
        <v>30019</v>
      </c>
      <c r="L11" s="48">
        <v>82.914858386981933</v>
      </c>
      <c r="M11" s="48">
        <v>100</v>
      </c>
    </row>
    <row r="12" spans="1:13" ht="35.25" customHeight="1" x14ac:dyDescent="0.25">
      <c r="A12" s="382"/>
      <c r="B12" s="383"/>
      <c r="C12" s="189" t="s">
        <v>193</v>
      </c>
      <c r="D12" s="47" t="s">
        <v>114</v>
      </c>
      <c r="E12" s="47" t="s">
        <v>114</v>
      </c>
      <c r="F12" s="47" t="s">
        <v>114</v>
      </c>
      <c r="G12" s="47" t="s">
        <v>114</v>
      </c>
      <c r="H12" s="47" t="s">
        <v>114</v>
      </c>
      <c r="I12" s="191">
        <v>0</v>
      </c>
      <c r="J12" s="191">
        <v>0</v>
      </c>
      <c r="K12" s="191">
        <v>0</v>
      </c>
      <c r="L12" s="48" t="s">
        <v>14</v>
      </c>
      <c r="M12" s="48" t="s">
        <v>14</v>
      </c>
    </row>
    <row r="13" spans="1:13" ht="15.75" customHeight="1" x14ac:dyDescent="0.3">
      <c r="A13" s="382"/>
      <c r="B13" s="383"/>
      <c r="C13" s="46" t="s">
        <v>192</v>
      </c>
      <c r="D13" s="47" t="s">
        <v>114</v>
      </c>
      <c r="E13" s="47" t="s">
        <v>114</v>
      </c>
      <c r="F13" s="47" t="s">
        <v>114</v>
      </c>
      <c r="G13" s="47" t="s">
        <v>114</v>
      </c>
      <c r="H13" s="47" t="s">
        <v>114</v>
      </c>
      <c r="I13" s="191">
        <v>5827796.9757592194</v>
      </c>
      <c r="J13" s="191">
        <v>5777029.8408925524</v>
      </c>
      <c r="K13" s="191">
        <v>5522894.7803020757</v>
      </c>
      <c r="L13" s="48">
        <v>94.768139715137849</v>
      </c>
      <c r="M13" s="48">
        <v>95.600939105566169</v>
      </c>
    </row>
    <row r="14" spans="1:13" ht="18" customHeight="1" x14ac:dyDescent="0.3">
      <c r="A14" s="387">
        <v>1</v>
      </c>
      <c r="B14" s="343" t="s">
        <v>770</v>
      </c>
      <c r="C14" s="51" t="s">
        <v>200</v>
      </c>
      <c r="D14" s="52" t="s">
        <v>114</v>
      </c>
      <c r="E14" s="52" t="s">
        <v>114</v>
      </c>
      <c r="F14" s="52" t="s">
        <v>114</v>
      </c>
      <c r="G14" s="52" t="s">
        <v>114</v>
      </c>
      <c r="H14" s="52" t="s">
        <v>114</v>
      </c>
      <c r="I14" s="192">
        <v>0</v>
      </c>
      <c r="J14" s="192">
        <v>0</v>
      </c>
      <c r="K14" s="192">
        <v>0</v>
      </c>
      <c r="L14" s="53" t="s">
        <v>14</v>
      </c>
      <c r="M14" s="53" t="s">
        <v>14</v>
      </c>
    </row>
    <row r="15" spans="1:13" ht="15.75" customHeight="1" x14ac:dyDescent="0.25">
      <c r="A15" s="387"/>
      <c r="B15" s="343"/>
      <c r="C15" s="54" t="s">
        <v>199</v>
      </c>
      <c r="D15" s="52">
        <v>882</v>
      </c>
      <c r="E15" s="52" t="s">
        <v>114</v>
      </c>
      <c r="F15" s="52" t="s">
        <v>263</v>
      </c>
      <c r="G15" s="52" t="s">
        <v>114</v>
      </c>
      <c r="H15" s="52" t="s">
        <v>114</v>
      </c>
      <c r="I15" s="192">
        <v>0</v>
      </c>
      <c r="J15" s="192">
        <v>0</v>
      </c>
      <c r="K15" s="192">
        <v>0</v>
      </c>
      <c r="L15" s="53" t="s">
        <v>14</v>
      </c>
      <c r="M15" s="53" t="s">
        <v>14</v>
      </c>
    </row>
    <row r="16" spans="1:13" ht="15.75" customHeight="1" x14ac:dyDescent="0.25">
      <c r="A16" s="387"/>
      <c r="B16" s="343"/>
      <c r="C16" s="54" t="s">
        <v>195</v>
      </c>
      <c r="D16" s="52"/>
      <c r="E16" s="52" t="s">
        <v>114</v>
      </c>
      <c r="F16" s="52"/>
      <c r="G16" s="52" t="s">
        <v>114</v>
      </c>
      <c r="H16" s="52" t="s">
        <v>114</v>
      </c>
      <c r="I16" s="192">
        <v>0</v>
      </c>
      <c r="J16" s="192">
        <v>0</v>
      </c>
      <c r="K16" s="192">
        <v>0</v>
      </c>
      <c r="L16" s="53" t="s">
        <v>14</v>
      </c>
      <c r="M16" s="40" t="s">
        <v>14</v>
      </c>
    </row>
    <row r="17" spans="1:13" ht="15.75" customHeight="1" x14ac:dyDescent="0.3">
      <c r="A17" s="387"/>
      <c r="B17" s="343"/>
      <c r="C17" s="51" t="s">
        <v>194</v>
      </c>
      <c r="D17" s="52" t="s">
        <v>114</v>
      </c>
      <c r="E17" s="52" t="s">
        <v>114</v>
      </c>
      <c r="F17" s="52" t="s">
        <v>114</v>
      </c>
      <c r="G17" s="52" t="s">
        <v>114</v>
      </c>
      <c r="H17" s="52" t="s">
        <v>114</v>
      </c>
      <c r="I17" s="192">
        <v>0</v>
      </c>
      <c r="J17" s="192">
        <v>0</v>
      </c>
      <c r="K17" s="192">
        <v>0</v>
      </c>
      <c r="L17" s="53" t="s">
        <v>14</v>
      </c>
      <c r="M17" s="40" t="s">
        <v>14</v>
      </c>
    </row>
    <row r="18" spans="1:13" ht="15.75" customHeight="1" x14ac:dyDescent="0.3">
      <c r="A18" s="387"/>
      <c r="B18" s="343"/>
      <c r="C18" s="51" t="s">
        <v>193</v>
      </c>
      <c r="D18" s="52" t="s">
        <v>114</v>
      </c>
      <c r="E18" s="52" t="s">
        <v>114</v>
      </c>
      <c r="F18" s="52" t="s">
        <v>114</v>
      </c>
      <c r="G18" s="52" t="s">
        <v>114</v>
      </c>
      <c r="H18" s="52" t="s">
        <v>114</v>
      </c>
      <c r="I18" s="192">
        <v>0</v>
      </c>
      <c r="J18" s="192">
        <v>0</v>
      </c>
      <c r="K18" s="192">
        <v>0</v>
      </c>
      <c r="L18" s="53" t="s">
        <v>14</v>
      </c>
      <c r="M18" s="40" t="s">
        <v>14</v>
      </c>
    </row>
    <row r="19" spans="1:13" ht="15.75" customHeight="1" x14ac:dyDescent="0.3">
      <c r="A19" s="387"/>
      <c r="B19" s="343"/>
      <c r="C19" s="51" t="s">
        <v>192</v>
      </c>
      <c r="D19" s="52" t="s">
        <v>114</v>
      </c>
      <c r="E19" s="52" t="s">
        <v>114</v>
      </c>
      <c r="F19" s="52" t="s">
        <v>114</v>
      </c>
      <c r="G19" s="52" t="s">
        <v>114</v>
      </c>
      <c r="H19" s="52" t="s">
        <v>114</v>
      </c>
      <c r="I19" s="192">
        <v>0</v>
      </c>
      <c r="J19" s="192">
        <v>0</v>
      </c>
      <c r="K19" s="192">
        <v>0</v>
      </c>
      <c r="L19" s="53" t="s">
        <v>14</v>
      </c>
      <c r="M19" s="53" t="s">
        <v>14</v>
      </c>
    </row>
    <row r="20" spans="1:13" ht="18" customHeight="1" x14ac:dyDescent="0.3">
      <c r="A20" s="387">
        <v>2</v>
      </c>
      <c r="B20" s="343" t="s">
        <v>769</v>
      </c>
      <c r="C20" s="51" t="s">
        <v>200</v>
      </c>
      <c r="D20" s="52" t="s">
        <v>114</v>
      </c>
      <c r="E20" s="52" t="s">
        <v>114</v>
      </c>
      <c r="F20" s="52" t="s">
        <v>114</v>
      </c>
      <c r="G20" s="52" t="s">
        <v>114</v>
      </c>
      <c r="H20" s="52" t="s">
        <v>114</v>
      </c>
      <c r="I20" s="192">
        <v>1429686.7329800001</v>
      </c>
      <c r="J20" s="192">
        <v>1186597.6336600003</v>
      </c>
      <c r="K20" s="192">
        <v>924147.18698000011</v>
      </c>
      <c r="L20" s="53">
        <v>64.639837921257964</v>
      </c>
      <c r="M20" s="53">
        <v>77.882102640767542</v>
      </c>
    </row>
    <row r="21" spans="1:13" ht="15.75" customHeight="1" x14ac:dyDescent="0.25">
      <c r="A21" s="387"/>
      <c r="B21" s="343"/>
      <c r="C21" s="54" t="s">
        <v>199</v>
      </c>
      <c r="D21" s="52">
        <v>812</v>
      </c>
      <c r="E21" s="52" t="s">
        <v>114</v>
      </c>
      <c r="F21" s="52" t="s">
        <v>262</v>
      </c>
      <c r="G21" s="52" t="s">
        <v>114</v>
      </c>
      <c r="H21" s="52" t="s">
        <v>114</v>
      </c>
      <c r="I21" s="192">
        <v>989242.83298000006</v>
      </c>
      <c r="J21" s="192">
        <v>746153.73366000014</v>
      </c>
      <c r="K21" s="192">
        <v>733632.68698000011</v>
      </c>
      <c r="L21" s="53">
        <v>74.161031298048556</v>
      </c>
      <c r="M21" s="53">
        <v>98.321921325973634</v>
      </c>
    </row>
    <row r="22" spans="1:13" ht="15.75" customHeight="1" x14ac:dyDescent="0.25">
      <c r="A22" s="387"/>
      <c r="B22" s="343"/>
      <c r="C22" s="54" t="s">
        <v>195</v>
      </c>
      <c r="D22" s="52">
        <v>882</v>
      </c>
      <c r="E22" s="52" t="s">
        <v>114</v>
      </c>
      <c r="F22" s="52"/>
      <c r="G22" s="52" t="s">
        <v>114</v>
      </c>
      <c r="H22" s="52" t="s">
        <v>114</v>
      </c>
      <c r="I22" s="192">
        <v>0</v>
      </c>
      <c r="J22" s="192">
        <v>0</v>
      </c>
      <c r="K22" s="192">
        <v>0</v>
      </c>
      <c r="L22" s="53" t="s">
        <v>14</v>
      </c>
      <c r="M22" s="40" t="s">
        <v>14</v>
      </c>
    </row>
    <row r="23" spans="1:13" ht="15.75" customHeight="1" x14ac:dyDescent="0.3">
      <c r="A23" s="387"/>
      <c r="B23" s="343"/>
      <c r="C23" s="51" t="s">
        <v>194</v>
      </c>
      <c r="D23" s="52" t="s">
        <v>114</v>
      </c>
      <c r="E23" s="52" t="s">
        <v>114</v>
      </c>
      <c r="F23" s="52" t="s">
        <v>114</v>
      </c>
      <c r="G23" s="52" t="s">
        <v>114</v>
      </c>
      <c r="H23" s="52" t="s">
        <v>114</v>
      </c>
      <c r="I23" s="192">
        <v>0</v>
      </c>
      <c r="J23" s="192">
        <v>0</v>
      </c>
      <c r="K23" s="192">
        <v>0</v>
      </c>
      <c r="L23" s="53" t="s">
        <v>14</v>
      </c>
      <c r="M23" s="40" t="s">
        <v>14</v>
      </c>
    </row>
    <row r="24" spans="1:13" ht="15.75" customHeight="1" x14ac:dyDescent="0.3">
      <c r="A24" s="387"/>
      <c r="B24" s="343"/>
      <c r="C24" s="51" t="s">
        <v>193</v>
      </c>
      <c r="D24" s="52" t="s">
        <v>114</v>
      </c>
      <c r="E24" s="52" t="s">
        <v>114</v>
      </c>
      <c r="F24" s="52" t="s">
        <v>114</v>
      </c>
      <c r="G24" s="52" t="s">
        <v>114</v>
      </c>
      <c r="H24" s="52" t="s">
        <v>114</v>
      </c>
      <c r="I24" s="192">
        <v>0</v>
      </c>
      <c r="J24" s="192">
        <v>0</v>
      </c>
      <c r="K24" s="192">
        <v>0</v>
      </c>
      <c r="L24" s="53" t="s">
        <v>14</v>
      </c>
      <c r="M24" s="40" t="s">
        <v>14</v>
      </c>
    </row>
    <row r="25" spans="1:13" ht="15.75" customHeight="1" x14ac:dyDescent="0.3">
      <c r="A25" s="387"/>
      <c r="B25" s="343"/>
      <c r="C25" s="51" t="s">
        <v>192</v>
      </c>
      <c r="D25" s="52" t="s">
        <v>114</v>
      </c>
      <c r="E25" s="52" t="s">
        <v>114</v>
      </c>
      <c r="F25" s="52" t="s">
        <v>114</v>
      </c>
      <c r="G25" s="52" t="s">
        <v>114</v>
      </c>
      <c r="H25" s="52" t="s">
        <v>114</v>
      </c>
      <c r="I25" s="192">
        <v>440443.9</v>
      </c>
      <c r="J25" s="192">
        <v>440443.9</v>
      </c>
      <c r="K25" s="192">
        <v>190514.5</v>
      </c>
      <c r="L25" s="53">
        <v>43.255111490929941</v>
      </c>
      <c r="M25" s="53">
        <v>43.255111490929941</v>
      </c>
    </row>
    <row r="26" spans="1:13" ht="18" customHeight="1" x14ac:dyDescent="0.35">
      <c r="A26" s="397" t="s">
        <v>15</v>
      </c>
      <c r="B26" s="333" t="s">
        <v>276</v>
      </c>
      <c r="C26" s="55" t="s">
        <v>200</v>
      </c>
      <c r="D26" s="56" t="s">
        <v>114</v>
      </c>
      <c r="E26" s="56" t="s">
        <v>114</v>
      </c>
      <c r="F26" s="56" t="s">
        <v>114</v>
      </c>
      <c r="G26" s="56" t="s">
        <v>114</v>
      </c>
      <c r="H26" s="56" t="s">
        <v>114</v>
      </c>
      <c r="I26" s="193">
        <v>1429686.7329800001</v>
      </c>
      <c r="J26" s="193">
        <v>1186597.6336600003</v>
      </c>
      <c r="K26" s="193">
        <v>924147.18698000011</v>
      </c>
      <c r="L26" s="57">
        <v>64.639837921257964</v>
      </c>
      <c r="M26" s="57">
        <v>77.882102640767542</v>
      </c>
    </row>
    <row r="27" spans="1:13" ht="15.75" customHeight="1" x14ac:dyDescent="0.35">
      <c r="A27" s="397"/>
      <c r="B27" s="333"/>
      <c r="C27" s="55" t="s">
        <v>199</v>
      </c>
      <c r="D27" s="56">
        <v>812</v>
      </c>
      <c r="E27" s="56" t="s">
        <v>114</v>
      </c>
      <c r="F27" s="56" t="s">
        <v>261</v>
      </c>
      <c r="G27" s="56" t="s">
        <v>114</v>
      </c>
      <c r="H27" s="56" t="s">
        <v>114</v>
      </c>
      <c r="I27" s="193">
        <v>989242.83298000006</v>
      </c>
      <c r="J27" s="193">
        <v>746153.73366000014</v>
      </c>
      <c r="K27" s="193">
        <v>733632.68698000011</v>
      </c>
      <c r="L27" s="57">
        <v>74.161031298048556</v>
      </c>
      <c r="M27" s="57">
        <v>98.321921325973634</v>
      </c>
    </row>
    <row r="28" spans="1:13" ht="15.75" customHeight="1" x14ac:dyDescent="0.35">
      <c r="A28" s="397"/>
      <c r="B28" s="333"/>
      <c r="C28" s="55" t="s">
        <v>195</v>
      </c>
      <c r="D28" s="56"/>
      <c r="E28" s="56" t="s">
        <v>114</v>
      </c>
      <c r="F28" s="56"/>
      <c r="G28" s="56" t="s">
        <v>114</v>
      </c>
      <c r="H28" s="56" t="s">
        <v>114</v>
      </c>
      <c r="I28" s="193">
        <v>0</v>
      </c>
      <c r="J28" s="193">
        <v>0</v>
      </c>
      <c r="K28" s="193">
        <v>0</v>
      </c>
      <c r="L28" s="57" t="s">
        <v>14</v>
      </c>
      <c r="M28" s="58" t="s">
        <v>14</v>
      </c>
    </row>
    <row r="29" spans="1:13" ht="15.75" customHeight="1" x14ac:dyDescent="0.35">
      <c r="A29" s="397"/>
      <c r="B29" s="333"/>
      <c r="C29" s="55" t="s">
        <v>194</v>
      </c>
      <c r="D29" s="56" t="s">
        <v>114</v>
      </c>
      <c r="E29" s="56" t="s">
        <v>114</v>
      </c>
      <c r="F29" s="56" t="s">
        <v>114</v>
      </c>
      <c r="G29" s="56" t="s">
        <v>114</v>
      </c>
      <c r="H29" s="56" t="s">
        <v>114</v>
      </c>
      <c r="I29" s="193">
        <v>0</v>
      </c>
      <c r="J29" s="193">
        <v>0</v>
      </c>
      <c r="K29" s="193">
        <v>0</v>
      </c>
      <c r="L29" s="57" t="s">
        <v>14</v>
      </c>
      <c r="M29" s="58" t="s">
        <v>14</v>
      </c>
    </row>
    <row r="30" spans="1:13" ht="15.75" customHeight="1" x14ac:dyDescent="0.35">
      <c r="A30" s="397"/>
      <c r="B30" s="333"/>
      <c r="C30" s="55" t="s">
        <v>193</v>
      </c>
      <c r="D30" s="56" t="s">
        <v>114</v>
      </c>
      <c r="E30" s="56" t="s">
        <v>114</v>
      </c>
      <c r="F30" s="56" t="s">
        <v>114</v>
      </c>
      <c r="G30" s="56" t="s">
        <v>114</v>
      </c>
      <c r="H30" s="56" t="s">
        <v>114</v>
      </c>
      <c r="I30" s="193">
        <v>0</v>
      </c>
      <c r="J30" s="193">
        <v>0</v>
      </c>
      <c r="K30" s="193">
        <v>0</v>
      </c>
      <c r="L30" s="57" t="s">
        <v>14</v>
      </c>
      <c r="M30" s="58" t="s">
        <v>14</v>
      </c>
    </row>
    <row r="31" spans="1:13" ht="15.75" customHeight="1" x14ac:dyDescent="0.35">
      <c r="A31" s="397"/>
      <c r="B31" s="333"/>
      <c r="C31" s="55" t="s">
        <v>192</v>
      </c>
      <c r="D31" s="56" t="s">
        <v>114</v>
      </c>
      <c r="E31" s="56" t="s">
        <v>114</v>
      </c>
      <c r="F31" s="56" t="s">
        <v>114</v>
      </c>
      <c r="G31" s="56" t="s">
        <v>114</v>
      </c>
      <c r="H31" s="56" t="s">
        <v>114</v>
      </c>
      <c r="I31" s="193">
        <v>440443.9</v>
      </c>
      <c r="J31" s="193">
        <v>440443.9</v>
      </c>
      <c r="K31" s="193">
        <v>190514.5</v>
      </c>
      <c r="L31" s="57">
        <v>43.255111490929941</v>
      </c>
      <c r="M31" s="57">
        <v>43.255111490929941</v>
      </c>
    </row>
    <row r="32" spans="1:13" ht="18" customHeight="1" x14ac:dyDescent="0.25">
      <c r="A32" s="334" t="s">
        <v>176</v>
      </c>
      <c r="B32" s="386" t="s">
        <v>175</v>
      </c>
      <c r="C32" s="59" t="s">
        <v>200</v>
      </c>
      <c r="D32" s="60" t="s">
        <v>114</v>
      </c>
      <c r="E32" s="60" t="s">
        <v>114</v>
      </c>
      <c r="F32" s="60" t="s">
        <v>114</v>
      </c>
      <c r="G32" s="60" t="s">
        <v>114</v>
      </c>
      <c r="H32" s="60" t="s">
        <v>114</v>
      </c>
      <c r="I32" s="81">
        <v>38009.800000000003</v>
      </c>
      <c r="J32" s="81">
        <v>26849.825680000002</v>
      </c>
      <c r="K32" s="81">
        <v>16027.5483</v>
      </c>
      <c r="L32" s="63">
        <v>42.166884066740678</v>
      </c>
      <c r="M32" s="63">
        <v>59.69330486915846</v>
      </c>
    </row>
    <row r="33" spans="1:13" ht="44.25" customHeight="1" x14ac:dyDescent="0.25">
      <c r="A33" s="334"/>
      <c r="B33" s="386"/>
      <c r="C33" s="64" t="s">
        <v>199</v>
      </c>
      <c r="D33" s="49">
        <v>812</v>
      </c>
      <c r="E33" s="231" t="s">
        <v>219</v>
      </c>
      <c r="F33" s="49" t="s">
        <v>260</v>
      </c>
      <c r="G33" s="65">
        <v>200</v>
      </c>
      <c r="H33" s="49" t="s">
        <v>259</v>
      </c>
      <c r="I33" s="81">
        <v>38009.800000000003</v>
      </c>
      <c r="J33" s="81">
        <v>26849.825680000002</v>
      </c>
      <c r="K33" s="81">
        <v>16027.5483</v>
      </c>
      <c r="L33" s="66">
        <v>42.166884066740678</v>
      </c>
      <c r="M33" s="63">
        <v>59.69330486915846</v>
      </c>
    </row>
    <row r="34" spans="1:13" ht="18" customHeight="1" x14ac:dyDescent="0.25">
      <c r="A34" s="334"/>
      <c r="B34" s="386"/>
      <c r="C34" s="64" t="s">
        <v>195</v>
      </c>
      <c r="D34" s="49" t="s">
        <v>114</v>
      </c>
      <c r="E34" s="49" t="s">
        <v>114</v>
      </c>
      <c r="F34" s="49" t="s">
        <v>114</v>
      </c>
      <c r="G34" s="49" t="s">
        <v>114</v>
      </c>
      <c r="H34" s="49" t="s">
        <v>114</v>
      </c>
      <c r="I34" s="81">
        <v>0</v>
      </c>
      <c r="J34" s="81">
        <v>0</v>
      </c>
      <c r="K34" s="81">
        <v>0</v>
      </c>
      <c r="L34" s="66" t="s">
        <v>14</v>
      </c>
      <c r="M34" s="50" t="s">
        <v>14</v>
      </c>
    </row>
    <row r="35" spans="1:13" ht="19.5" customHeight="1" x14ac:dyDescent="0.25">
      <c r="A35" s="334"/>
      <c r="B35" s="386"/>
      <c r="C35" s="64" t="s">
        <v>194</v>
      </c>
      <c r="D35" s="49" t="s">
        <v>114</v>
      </c>
      <c r="E35" s="49" t="s">
        <v>114</v>
      </c>
      <c r="F35" s="49" t="s">
        <v>114</v>
      </c>
      <c r="G35" s="49" t="s">
        <v>114</v>
      </c>
      <c r="H35" s="49" t="s">
        <v>114</v>
      </c>
      <c r="I35" s="81">
        <v>0</v>
      </c>
      <c r="J35" s="81">
        <v>0</v>
      </c>
      <c r="K35" s="81">
        <v>0</v>
      </c>
      <c r="L35" s="66" t="s">
        <v>14</v>
      </c>
      <c r="M35" s="50" t="s">
        <v>14</v>
      </c>
    </row>
    <row r="36" spans="1:13" ht="18.75" customHeight="1" x14ac:dyDescent="0.25">
      <c r="A36" s="334"/>
      <c r="B36" s="386"/>
      <c r="C36" s="64" t="s">
        <v>193</v>
      </c>
      <c r="D36" s="49" t="s">
        <v>114</v>
      </c>
      <c r="E36" s="49" t="s">
        <v>114</v>
      </c>
      <c r="F36" s="49" t="s">
        <v>114</v>
      </c>
      <c r="G36" s="49" t="s">
        <v>114</v>
      </c>
      <c r="H36" s="49" t="s">
        <v>114</v>
      </c>
      <c r="I36" s="81">
        <v>0</v>
      </c>
      <c r="J36" s="81">
        <v>0</v>
      </c>
      <c r="K36" s="81">
        <v>0</v>
      </c>
      <c r="L36" s="66" t="s">
        <v>14</v>
      </c>
      <c r="M36" s="50" t="s">
        <v>14</v>
      </c>
    </row>
    <row r="37" spans="1:13" ht="15.75" customHeight="1" x14ac:dyDescent="0.25">
      <c r="A37" s="334"/>
      <c r="B37" s="386"/>
      <c r="C37" s="64" t="s">
        <v>192</v>
      </c>
      <c r="D37" s="49" t="s">
        <v>114</v>
      </c>
      <c r="E37" s="49" t="s">
        <v>114</v>
      </c>
      <c r="F37" s="49" t="s">
        <v>114</v>
      </c>
      <c r="G37" s="49" t="s">
        <v>114</v>
      </c>
      <c r="H37" s="49" t="s">
        <v>114</v>
      </c>
      <c r="I37" s="81">
        <v>0</v>
      </c>
      <c r="J37" s="81">
        <v>0</v>
      </c>
      <c r="K37" s="81">
        <v>0</v>
      </c>
      <c r="L37" s="66" t="s">
        <v>14</v>
      </c>
      <c r="M37" s="50" t="s">
        <v>14</v>
      </c>
    </row>
    <row r="38" spans="1:13" ht="18" customHeight="1" x14ac:dyDescent="0.25">
      <c r="A38" s="334" t="s">
        <v>174</v>
      </c>
      <c r="B38" s="386" t="s">
        <v>173</v>
      </c>
      <c r="C38" s="59" t="s">
        <v>200</v>
      </c>
      <c r="D38" s="60" t="s">
        <v>114</v>
      </c>
      <c r="E38" s="60" t="s">
        <v>114</v>
      </c>
      <c r="F38" s="60" t="s">
        <v>114</v>
      </c>
      <c r="G38" s="60" t="s">
        <v>114</v>
      </c>
      <c r="H38" s="60" t="s">
        <v>114</v>
      </c>
      <c r="I38" s="81">
        <v>79317.3</v>
      </c>
      <c r="J38" s="81">
        <v>59487.974999999999</v>
      </c>
      <c r="K38" s="81">
        <v>59487.974999999999</v>
      </c>
      <c r="L38" s="63">
        <v>75</v>
      </c>
      <c r="M38" s="63">
        <v>100</v>
      </c>
    </row>
    <row r="39" spans="1:13" ht="15.75" customHeight="1" x14ac:dyDescent="0.25">
      <c r="A39" s="334"/>
      <c r="B39" s="386"/>
      <c r="C39" s="64" t="s">
        <v>199</v>
      </c>
      <c r="D39" s="49">
        <v>812</v>
      </c>
      <c r="E39" s="231" t="s">
        <v>219</v>
      </c>
      <c r="F39" s="49" t="s">
        <v>241</v>
      </c>
      <c r="G39" s="49">
        <v>600</v>
      </c>
      <c r="H39" s="49" t="s">
        <v>258</v>
      </c>
      <c r="I39" s="81">
        <v>79317.3</v>
      </c>
      <c r="J39" s="81">
        <v>59487.974999999999</v>
      </c>
      <c r="K39" s="81">
        <v>59487.974999999999</v>
      </c>
      <c r="L39" s="66">
        <v>75</v>
      </c>
      <c r="M39" s="66">
        <v>100</v>
      </c>
    </row>
    <row r="40" spans="1:13" ht="15.75" customHeight="1" x14ac:dyDescent="0.25">
      <c r="A40" s="334"/>
      <c r="B40" s="386"/>
      <c r="C40" s="64" t="s">
        <v>195</v>
      </c>
      <c r="D40" s="49" t="s">
        <v>114</v>
      </c>
      <c r="E40" s="49" t="s">
        <v>114</v>
      </c>
      <c r="F40" s="49" t="s">
        <v>114</v>
      </c>
      <c r="G40" s="49" t="s">
        <v>114</v>
      </c>
      <c r="H40" s="49" t="s">
        <v>114</v>
      </c>
      <c r="I40" s="81">
        <v>0</v>
      </c>
      <c r="J40" s="81">
        <v>0</v>
      </c>
      <c r="K40" s="81">
        <v>0</v>
      </c>
      <c r="L40" s="66" t="s">
        <v>14</v>
      </c>
      <c r="M40" s="50" t="s">
        <v>14</v>
      </c>
    </row>
    <row r="41" spans="1:13" ht="15.75" customHeight="1" x14ac:dyDescent="0.25">
      <c r="A41" s="334"/>
      <c r="B41" s="386"/>
      <c r="C41" s="64" t="s">
        <v>194</v>
      </c>
      <c r="D41" s="49" t="s">
        <v>114</v>
      </c>
      <c r="E41" s="49" t="s">
        <v>114</v>
      </c>
      <c r="F41" s="49" t="s">
        <v>114</v>
      </c>
      <c r="G41" s="49" t="s">
        <v>114</v>
      </c>
      <c r="H41" s="49" t="s">
        <v>114</v>
      </c>
      <c r="I41" s="81">
        <v>0</v>
      </c>
      <c r="J41" s="81">
        <v>0</v>
      </c>
      <c r="K41" s="81">
        <v>0</v>
      </c>
      <c r="L41" s="66" t="s">
        <v>14</v>
      </c>
      <c r="M41" s="50" t="s">
        <v>14</v>
      </c>
    </row>
    <row r="42" spans="1:13" ht="15.75" customHeight="1" x14ac:dyDescent="0.25">
      <c r="A42" s="334"/>
      <c r="B42" s="386"/>
      <c r="C42" s="64" t="s">
        <v>193</v>
      </c>
      <c r="D42" s="49" t="s">
        <v>114</v>
      </c>
      <c r="E42" s="49" t="s">
        <v>114</v>
      </c>
      <c r="F42" s="49" t="s">
        <v>114</v>
      </c>
      <c r="G42" s="49" t="s">
        <v>114</v>
      </c>
      <c r="H42" s="49" t="s">
        <v>114</v>
      </c>
      <c r="I42" s="81">
        <v>0</v>
      </c>
      <c r="J42" s="81">
        <v>0</v>
      </c>
      <c r="K42" s="81">
        <v>0</v>
      </c>
      <c r="L42" s="66" t="s">
        <v>14</v>
      </c>
      <c r="M42" s="50" t="s">
        <v>14</v>
      </c>
    </row>
    <row r="43" spans="1:13" ht="15.75" customHeight="1" x14ac:dyDescent="0.25">
      <c r="A43" s="334"/>
      <c r="B43" s="386"/>
      <c r="C43" s="64" t="s">
        <v>192</v>
      </c>
      <c r="D43" s="49" t="s">
        <v>114</v>
      </c>
      <c r="E43" s="49" t="s">
        <v>114</v>
      </c>
      <c r="F43" s="49" t="s">
        <v>114</v>
      </c>
      <c r="G43" s="49" t="s">
        <v>114</v>
      </c>
      <c r="H43" s="49" t="s">
        <v>114</v>
      </c>
      <c r="I43" s="81">
        <v>0</v>
      </c>
      <c r="J43" s="81">
        <v>0</v>
      </c>
      <c r="K43" s="81">
        <v>0</v>
      </c>
      <c r="L43" s="66" t="s">
        <v>14</v>
      </c>
      <c r="M43" s="50" t="s">
        <v>14</v>
      </c>
    </row>
    <row r="44" spans="1:13" ht="18" customHeight="1" x14ac:dyDescent="0.25">
      <c r="A44" s="334" t="s">
        <v>172</v>
      </c>
      <c r="B44" s="386" t="s">
        <v>353</v>
      </c>
      <c r="C44" s="59" t="s">
        <v>200</v>
      </c>
      <c r="D44" s="60" t="s">
        <v>114</v>
      </c>
      <c r="E44" s="60" t="s">
        <v>114</v>
      </c>
      <c r="F44" s="60" t="s">
        <v>114</v>
      </c>
      <c r="G44" s="60" t="s">
        <v>114</v>
      </c>
      <c r="H44" s="60" t="s">
        <v>114</v>
      </c>
      <c r="I44" s="81">
        <v>45136.5</v>
      </c>
      <c r="J44" s="81">
        <v>33852.375</v>
      </c>
      <c r="K44" s="81">
        <v>33456.449999999997</v>
      </c>
      <c r="L44" s="63">
        <v>74.122827423482093</v>
      </c>
      <c r="M44" s="68">
        <v>98.830436564642795</v>
      </c>
    </row>
    <row r="45" spans="1:13" ht="41.25" customHeight="1" x14ac:dyDescent="0.25">
      <c r="A45" s="334"/>
      <c r="B45" s="386"/>
      <c r="C45" s="64" t="s">
        <v>199</v>
      </c>
      <c r="D45" s="49">
        <v>812</v>
      </c>
      <c r="E45" s="231" t="s">
        <v>219</v>
      </c>
      <c r="F45" s="49" t="s">
        <v>257</v>
      </c>
      <c r="G45" s="49">
        <v>500</v>
      </c>
      <c r="H45" s="49" t="s">
        <v>256</v>
      </c>
      <c r="I45" s="81">
        <v>45136.5</v>
      </c>
      <c r="J45" s="81">
        <v>33852.375</v>
      </c>
      <c r="K45" s="81">
        <v>33456.449999999997</v>
      </c>
      <c r="L45" s="66">
        <v>74.122827423482093</v>
      </c>
      <c r="M45" s="69">
        <v>98.830436564642795</v>
      </c>
    </row>
    <row r="46" spans="1:13" ht="15.75" customHeight="1" x14ac:dyDescent="0.25">
      <c r="A46" s="334"/>
      <c r="B46" s="386"/>
      <c r="C46" s="64" t="s">
        <v>195</v>
      </c>
      <c r="D46" s="49" t="s">
        <v>114</v>
      </c>
      <c r="E46" s="49" t="s">
        <v>114</v>
      </c>
      <c r="F46" s="49" t="s">
        <v>114</v>
      </c>
      <c r="G46" s="49" t="s">
        <v>114</v>
      </c>
      <c r="H46" s="49" t="s">
        <v>114</v>
      </c>
      <c r="I46" s="81">
        <v>0</v>
      </c>
      <c r="J46" s="81">
        <v>0</v>
      </c>
      <c r="K46" s="81">
        <v>0</v>
      </c>
      <c r="L46" s="66" t="s">
        <v>14</v>
      </c>
      <c r="M46" s="50" t="s">
        <v>14</v>
      </c>
    </row>
    <row r="47" spans="1:13" ht="15.75" customHeight="1" x14ac:dyDescent="0.25">
      <c r="A47" s="334"/>
      <c r="B47" s="386"/>
      <c r="C47" s="64" t="s">
        <v>194</v>
      </c>
      <c r="D47" s="49" t="s">
        <v>114</v>
      </c>
      <c r="E47" s="49" t="s">
        <v>114</v>
      </c>
      <c r="F47" s="49" t="s">
        <v>114</v>
      </c>
      <c r="G47" s="49" t="s">
        <v>114</v>
      </c>
      <c r="H47" s="49" t="s">
        <v>114</v>
      </c>
      <c r="I47" s="81">
        <v>0</v>
      </c>
      <c r="J47" s="81">
        <v>0</v>
      </c>
      <c r="K47" s="81">
        <v>0</v>
      </c>
      <c r="L47" s="66" t="s">
        <v>14</v>
      </c>
      <c r="M47" s="50" t="s">
        <v>14</v>
      </c>
    </row>
    <row r="48" spans="1:13" ht="15.75" customHeight="1" x14ac:dyDescent="0.25">
      <c r="A48" s="334"/>
      <c r="B48" s="386"/>
      <c r="C48" s="64" t="s">
        <v>193</v>
      </c>
      <c r="D48" s="49" t="s">
        <v>114</v>
      </c>
      <c r="E48" s="49" t="s">
        <v>114</v>
      </c>
      <c r="F48" s="49" t="s">
        <v>114</v>
      </c>
      <c r="G48" s="49" t="s">
        <v>114</v>
      </c>
      <c r="H48" s="49" t="s">
        <v>114</v>
      </c>
      <c r="I48" s="81">
        <v>0</v>
      </c>
      <c r="J48" s="81">
        <v>0</v>
      </c>
      <c r="K48" s="81">
        <v>0</v>
      </c>
      <c r="L48" s="66" t="s">
        <v>14</v>
      </c>
      <c r="M48" s="50" t="s">
        <v>14</v>
      </c>
    </row>
    <row r="49" spans="1:13" ht="15.75" customHeight="1" x14ac:dyDescent="0.25">
      <c r="A49" s="334"/>
      <c r="B49" s="386"/>
      <c r="C49" s="64" t="s">
        <v>192</v>
      </c>
      <c r="D49" s="49" t="s">
        <v>114</v>
      </c>
      <c r="E49" s="49" t="s">
        <v>114</v>
      </c>
      <c r="F49" s="49" t="s">
        <v>114</v>
      </c>
      <c r="G49" s="49" t="s">
        <v>114</v>
      </c>
      <c r="H49" s="49" t="s">
        <v>114</v>
      </c>
      <c r="I49" s="81">
        <v>0</v>
      </c>
      <c r="J49" s="81">
        <v>0</v>
      </c>
      <c r="K49" s="81">
        <v>0</v>
      </c>
      <c r="L49" s="66" t="s">
        <v>14</v>
      </c>
      <c r="M49" s="50" t="s">
        <v>14</v>
      </c>
    </row>
    <row r="50" spans="1:13" ht="18" customHeight="1" x14ac:dyDescent="0.25">
      <c r="A50" s="334" t="s">
        <v>171</v>
      </c>
      <c r="B50" s="386" t="s">
        <v>170</v>
      </c>
      <c r="C50" s="59" t="s">
        <v>200</v>
      </c>
      <c r="D50" s="60" t="s">
        <v>114</v>
      </c>
      <c r="E50" s="60" t="s">
        <v>114</v>
      </c>
      <c r="F50" s="60" t="s">
        <v>114</v>
      </c>
      <c r="G50" s="60" t="s">
        <v>114</v>
      </c>
      <c r="H50" s="60" t="s">
        <v>114</v>
      </c>
      <c r="I50" s="81">
        <v>60027.3</v>
      </c>
      <c r="J50" s="81">
        <v>49432.3</v>
      </c>
      <c r="K50" s="81">
        <v>48604.085749999998</v>
      </c>
      <c r="L50" s="63">
        <v>80.969968247780585</v>
      </c>
      <c r="M50" s="63">
        <v>98.324548422792375</v>
      </c>
    </row>
    <row r="51" spans="1:13" ht="40.5" customHeight="1" x14ac:dyDescent="0.25">
      <c r="A51" s="334"/>
      <c r="B51" s="386"/>
      <c r="C51" s="64" t="s">
        <v>199</v>
      </c>
      <c r="D51" s="49">
        <v>812</v>
      </c>
      <c r="E51" s="231" t="s">
        <v>219</v>
      </c>
      <c r="F51" s="49" t="s">
        <v>255</v>
      </c>
      <c r="G51" s="49">
        <v>600</v>
      </c>
      <c r="H51" s="49" t="s">
        <v>254</v>
      </c>
      <c r="I51" s="81">
        <v>60027.3</v>
      </c>
      <c r="J51" s="81">
        <v>49432.3</v>
      </c>
      <c r="K51" s="81">
        <v>48604.085749999998</v>
      </c>
      <c r="L51" s="66">
        <v>80.969968247780585</v>
      </c>
      <c r="M51" s="66">
        <v>98.324548422792375</v>
      </c>
    </row>
    <row r="52" spans="1:13" ht="15.75" customHeight="1" x14ac:dyDescent="0.25">
      <c r="A52" s="334"/>
      <c r="B52" s="386"/>
      <c r="C52" s="64" t="s">
        <v>195</v>
      </c>
      <c r="D52" s="49" t="s">
        <v>114</v>
      </c>
      <c r="E52" s="49" t="s">
        <v>114</v>
      </c>
      <c r="F52" s="49" t="s">
        <v>114</v>
      </c>
      <c r="G52" s="49" t="s">
        <v>114</v>
      </c>
      <c r="H52" s="49" t="s">
        <v>114</v>
      </c>
      <c r="I52" s="81">
        <v>0</v>
      </c>
      <c r="J52" s="81">
        <v>0</v>
      </c>
      <c r="K52" s="81">
        <v>0</v>
      </c>
      <c r="L52" s="66" t="s">
        <v>14</v>
      </c>
      <c r="M52" s="50" t="s">
        <v>14</v>
      </c>
    </row>
    <row r="53" spans="1:13" ht="15.75" customHeight="1" x14ac:dyDescent="0.25">
      <c r="A53" s="334"/>
      <c r="B53" s="386"/>
      <c r="C53" s="64" t="s">
        <v>194</v>
      </c>
      <c r="D53" s="49" t="s">
        <v>114</v>
      </c>
      <c r="E53" s="49" t="s">
        <v>114</v>
      </c>
      <c r="F53" s="49" t="s">
        <v>114</v>
      </c>
      <c r="G53" s="49" t="s">
        <v>114</v>
      </c>
      <c r="H53" s="49" t="s">
        <v>114</v>
      </c>
      <c r="I53" s="81">
        <v>0</v>
      </c>
      <c r="J53" s="81">
        <v>0</v>
      </c>
      <c r="K53" s="81">
        <v>0</v>
      </c>
      <c r="L53" s="66" t="s">
        <v>14</v>
      </c>
      <c r="M53" s="50" t="s">
        <v>14</v>
      </c>
    </row>
    <row r="54" spans="1:13" ht="15.75" customHeight="1" x14ac:dyDescent="0.25">
      <c r="A54" s="334"/>
      <c r="B54" s="386"/>
      <c r="C54" s="64" t="s">
        <v>193</v>
      </c>
      <c r="D54" s="49" t="s">
        <v>114</v>
      </c>
      <c r="E54" s="49" t="s">
        <v>114</v>
      </c>
      <c r="F54" s="49" t="s">
        <v>114</v>
      </c>
      <c r="G54" s="49" t="s">
        <v>114</v>
      </c>
      <c r="H54" s="49" t="s">
        <v>114</v>
      </c>
      <c r="I54" s="81">
        <v>0</v>
      </c>
      <c r="J54" s="81">
        <v>0</v>
      </c>
      <c r="K54" s="81">
        <v>0</v>
      </c>
      <c r="L54" s="66" t="s">
        <v>14</v>
      </c>
      <c r="M54" s="50" t="s">
        <v>14</v>
      </c>
    </row>
    <row r="55" spans="1:13" ht="15.75" customHeight="1" x14ac:dyDescent="0.25">
      <c r="A55" s="334"/>
      <c r="B55" s="386"/>
      <c r="C55" s="64" t="s">
        <v>192</v>
      </c>
      <c r="D55" s="49" t="s">
        <v>114</v>
      </c>
      <c r="E55" s="49" t="s">
        <v>114</v>
      </c>
      <c r="F55" s="49" t="s">
        <v>114</v>
      </c>
      <c r="G55" s="49" t="s">
        <v>114</v>
      </c>
      <c r="H55" s="49" t="s">
        <v>114</v>
      </c>
      <c r="I55" s="81">
        <v>0</v>
      </c>
      <c r="J55" s="81">
        <v>0</v>
      </c>
      <c r="K55" s="81">
        <v>0</v>
      </c>
      <c r="L55" s="66" t="s">
        <v>14</v>
      </c>
      <c r="M55" s="50" t="s">
        <v>14</v>
      </c>
    </row>
    <row r="56" spans="1:13" ht="18" customHeight="1" x14ac:dyDescent="0.25">
      <c r="A56" s="334" t="s">
        <v>169</v>
      </c>
      <c r="B56" s="386" t="s">
        <v>358</v>
      </c>
      <c r="C56" s="59" t="s">
        <v>200</v>
      </c>
      <c r="D56" s="60" t="s">
        <v>114</v>
      </c>
      <c r="E56" s="60" t="s">
        <v>114</v>
      </c>
      <c r="F56" s="60" t="s">
        <v>114</v>
      </c>
      <c r="G56" s="60" t="s">
        <v>114</v>
      </c>
      <c r="H56" s="60" t="s">
        <v>114</v>
      </c>
      <c r="I56" s="81">
        <v>60345.4</v>
      </c>
      <c r="J56" s="81">
        <v>45259.05</v>
      </c>
      <c r="K56" s="81">
        <v>45259.05</v>
      </c>
      <c r="L56" s="63">
        <v>75</v>
      </c>
      <c r="M56" s="63">
        <v>100</v>
      </c>
    </row>
    <row r="57" spans="1:13" ht="15.75" customHeight="1" x14ac:dyDescent="0.25">
      <c r="A57" s="334"/>
      <c r="B57" s="386"/>
      <c r="C57" s="64" t="s">
        <v>199</v>
      </c>
      <c r="D57" s="49">
        <v>812</v>
      </c>
      <c r="E57" s="231" t="s">
        <v>219</v>
      </c>
      <c r="F57" s="49" t="s">
        <v>253</v>
      </c>
      <c r="G57" s="49">
        <v>500</v>
      </c>
      <c r="H57" s="49" t="s">
        <v>252</v>
      </c>
      <c r="I57" s="81">
        <v>60345.4</v>
      </c>
      <c r="J57" s="81">
        <v>45259.05</v>
      </c>
      <c r="K57" s="81">
        <v>45259.05</v>
      </c>
      <c r="L57" s="66">
        <v>75</v>
      </c>
      <c r="M57" s="66">
        <v>100</v>
      </c>
    </row>
    <row r="58" spans="1:13" ht="15.75" customHeight="1" x14ac:dyDescent="0.25">
      <c r="A58" s="334"/>
      <c r="B58" s="386"/>
      <c r="C58" s="64" t="s">
        <v>195</v>
      </c>
      <c r="D58" s="49" t="s">
        <v>114</v>
      </c>
      <c r="E58" s="49" t="s">
        <v>114</v>
      </c>
      <c r="F58" s="49" t="s">
        <v>114</v>
      </c>
      <c r="G58" s="49" t="s">
        <v>114</v>
      </c>
      <c r="H58" s="49" t="s">
        <v>114</v>
      </c>
      <c r="I58" s="81">
        <v>0</v>
      </c>
      <c r="J58" s="81">
        <v>0</v>
      </c>
      <c r="K58" s="81">
        <v>0</v>
      </c>
      <c r="L58" s="66" t="s">
        <v>14</v>
      </c>
      <c r="M58" s="50" t="s">
        <v>14</v>
      </c>
    </row>
    <row r="59" spans="1:13" ht="15.75" customHeight="1" x14ac:dyDescent="0.25">
      <c r="A59" s="334"/>
      <c r="B59" s="386"/>
      <c r="C59" s="64" t="s">
        <v>194</v>
      </c>
      <c r="D59" s="49" t="s">
        <v>114</v>
      </c>
      <c r="E59" s="49" t="s">
        <v>114</v>
      </c>
      <c r="F59" s="49" t="s">
        <v>114</v>
      </c>
      <c r="G59" s="49" t="s">
        <v>114</v>
      </c>
      <c r="H59" s="49" t="s">
        <v>114</v>
      </c>
      <c r="I59" s="81">
        <v>0</v>
      </c>
      <c r="J59" s="81">
        <v>0</v>
      </c>
      <c r="K59" s="81">
        <v>0</v>
      </c>
      <c r="L59" s="66" t="s">
        <v>14</v>
      </c>
      <c r="M59" s="50" t="s">
        <v>14</v>
      </c>
    </row>
    <row r="60" spans="1:13" ht="15.75" customHeight="1" x14ac:dyDescent="0.25">
      <c r="A60" s="334"/>
      <c r="B60" s="386"/>
      <c r="C60" s="64" t="s">
        <v>193</v>
      </c>
      <c r="D60" s="49" t="s">
        <v>114</v>
      </c>
      <c r="E60" s="49" t="s">
        <v>114</v>
      </c>
      <c r="F60" s="49" t="s">
        <v>114</v>
      </c>
      <c r="G60" s="49" t="s">
        <v>114</v>
      </c>
      <c r="H60" s="49" t="s">
        <v>114</v>
      </c>
      <c r="I60" s="81">
        <v>0</v>
      </c>
      <c r="J60" s="81">
        <v>0</v>
      </c>
      <c r="K60" s="81">
        <v>0</v>
      </c>
      <c r="L60" s="66" t="s">
        <v>14</v>
      </c>
      <c r="M60" s="50" t="s">
        <v>14</v>
      </c>
    </row>
    <row r="61" spans="1:13" ht="15.75" customHeight="1" x14ac:dyDescent="0.25">
      <c r="A61" s="334"/>
      <c r="B61" s="386"/>
      <c r="C61" s="64" t="s">
        <v>192</v>
      </c>
      <c r="D61" s="49" t="s">
        <v>114</v>
      </c>
      <c r="E61" s="49" t="s">
        <v>114</v>
      </c>
      <c r="F61" s="49" t="s">
        <v>114</v>
      </c>
      <c r="G61" s="49" t="s">
        <v>114</v>
      </c>
      <c r="H61" s="49" t="s">
        <v>114</v>
      </c>
      <c r="I61" s="81">
        <v>0</v>
      </c>
      <c r="J61" s="81">
        <v>0</v>
      </c>
      <c r="K61" s="81">
        <v>0</v>
      </c>
      <c r="L61" s="66" t="s">
        <v>14</v>
      </c>
      <c r="M61" s="50" t="s">
        <v>14</v>
      </c>
    </row>
    <row r="62" spans="1:13" ht="18" customHeight="1" x14ac:dyDescent="0.25">
      <c r="A62" s="334" t="s">
        <v>168</v>
      </c>
      <c r="B62" s="386" t="s">
        <v>167</v>
      </c>
      <c r="C62" s="59" t="s">
        <v>200</v>
      </c>
      <c r="D62" s="60" t="s">
        <v>114</v>
      </c>
      <c r="E62" s="60" t="s">
        <v>114</v>
      </c>
      <c r="F62" s="60" t="s">
        <v>114</v>
      </c>
      <c r="G62" s="60" t="s">
        <v>114</v>
      </c>
      <c r="H62" s="60" t="s">
        <v>114</v>
      </c>
      <c r="I62" s="81">
        <v>109412.9</v>
      </c>
      <c r="J62" s="81">
        <v>82059.675000000003</v>
      </c>
      <c r="K62" s="81">
        <v>82059.675000000003</v>
      </c>
      <c r="L62" s="63">
        <v>75.000000000000014</v>
      </c>
      <c r="M62" s="63">
        <v>100</v>
      </c>
    </row>
    <row r="63" spans="1:13" ht="15.75" customHeight="1" x14ac:dyDescent="0.25">
      <c r="A63" s="334"/>
      <c r="B63" s="386"/>
      <c r="C63" s="64" t="s">
        <v>199</v>
      </c>
      <c r="D63" s="49">
        <v>812</v>
      </c>
      <c r="E63" s="231" t="s">
        <v>219</v>
      </c>
      <c r="F63" s="49" t="s">
        <v>241</v>
      </c>
      <c r="G63" s="49">
        <v>600</v>
      </c>
      <c r="H63" s="49" t="s">
        <v>226</v>
      </c>
      <c r="I63" s="81">
        <v>109412.9</v>
      </c>
      <c r="J63" s="81">
        <v>82059.675000000003</v>
      </c>
      <c r="K63" s="81">
        <v>82059.675000000003</v>
      </c>
      <c r="L63" s="66">
        <v>75.000000000000014</v>
      </c>
      <c r="M63" s="66">
        <v>100</v>
      </c>
    </row>
    <row r="64" spans="1:13" ht="15.75" customHeight="1" x14ac:dyDescent="0.25">
      <c r="A64" s="334"/>
      <c r="B64" s="386"/>
      <c r="C64" s="64" t="s">
        <v>195</v>
      </c>
      <c r="D64" s="49" t="s">
        <v>114</v>
      </c>
      <c r="E64" s="49" t="s">
        <v>114</v>
      </c>
      <c r="F64" s="49" t="s">
        <v>114</v>
      </c>
      <c r="G64" s="49" t="s">
        <v>114</v>
      </c>
      <c r="H64" s="49" t="s">
        <v>114</v>
      </c>
      <c r="I64" s="81">
        <v>0</v>
      </c>
      <c r="J64" s="81">
        <v>0</v>
      </c>
      <c r="K64" s="81">
        <v>0</v>
      </c>
      <c r="L64" s="66" t="s">
        <v>14</v>
      </c>
      <c r="M64" s="50" t="s">
        <v>14</v>
      </c>
    </row>
    <row r="65" spans="1:13" ht="15.75" customHeight="1" x14ac:dyDescent="0.25">
      <c r="A65" s="334"/>
      <c r="B65" s="386"/>
      <c r="C65" s="64" t="s">
        <v>194</v>
      </c>
      <c r="D65" s="49" t="s">
        <v>114</v>
      </c>
      <c r="E65" s="49" t="s">
        <v>114</v>
      </c>
      <c r="F65" s="49" t="s">
        <v>114</v>
      </c>
      <c r="G65" s="49" t="s">
        <v>114</v>
      </c>
      <c r="H65" s="49" t="s">
        <v>114</v>
      </c>
      <c r="I65" s="81">
        <v>0</v>
      </c>
      <c r="J65" s="81">
        <v>0</v>
      </c>
      <c r="K65" s="81">
        <v>0</v>
      </c>
      <c r="L65" s="66" t="s">
        <v>14</v>
      </c>
      <c r="M65" s="50" t="s">
        <v>14</v>
      </c>
    </row>
    <row r="66" spans="1:13" ht="15.75" customHeight="1" x14ac:dyDescent="0.25">
      <c r="A66" s="334"/>
      <c r="B66" s="386"/>
      <c r="C66" s="64" t="s">
        <v>193</v>
      </c>
      <c r="D66" s="49" t="s">
        <v>114</v>
      </c>
      <c r="E66" s="49" t="s">
        <v>114</v>
      </c>
      <c r="F66" s="49" t="s">
        <v>114</v>
      </c>
      <c r="G66" s="49" t="s">
        <v>114</v>
      </c>
      <c r="H66" s="49" t="s">
        <v>114</v>
      </c>
      <c r="I66" s="81">
        <v>0</v>
      </c>
      <c r="J66" s="81">
        <v>0</v>
      </c>
      <c r="K66" s="81">
        <v>0</v>
      </c>
      <c r="L66" s="66" t="s">
        <v>14</v>
      </c>
      <c r="M66" s="50" t="s">
        <v>14</v>
      </c>
    </row>
    <row r="67" spans="1:13" ht="15.75" customHeight="1" x14ac:dyDescent="0.25">
      <c r="A67" s="334"/>
      <c r="B67" s="386"/>
      <c r="C67" s="64" t="s">
        <v>192</v>
      </c>
      <c r="D67" s="49" t="s">
        <v>114</v>
      </c>
      <c r="E67" s="49" t="s">
        <v>114</v>
      </c>
      <c r="F67" s="49" t="s">
        <v>114</v>
      </c>
      <c r="G67" s="49" t="s">
        <v>114</v>
      </c>
      <c r="H67" s="49" t="s">
        <v>114</v>
      </c>
      <c r="I67" s="81">
        <v>0</v>
      </c>
      <c r="J67" s="81">
        <v>0</v>
      </c>
      <c r="K67" s="81">
        <v>0</v>
      </c>
      <c r="L67" s="66" t="s">
        <v>14</v>
      </c>
      <c r="M67" s="50" t="s">
        <v>14</v>
      </c>
    </row>
    <row r="68" spans="1:13" ht="18" customHeight="1" x14ac:dyDescent="0.25">
      <c r="A68" s="334" t="s">
        <v>166</v>
      </c>
      <c r="B68" s="386" t="s">
        <v>670</v>
      </c>
      <c r="C68" s="59" t="s">
        <v>200</v>
      </c>
      <c r="D68" s="60" t="s">
        <v>114</v>
      </c>
      <c r="E68" s="60" t="s">
        <v>114</v>
      </c>
      <c r="F68" s="60" t="s">
        <v>114</v>
      </c>
      <c r="G68" s="60" t="s">
        <v>114</v>
      </c>
      <c r="H68" s="60" t="s">
        <v>114</v>
      </c>
      <c r="I68" s="81">
        <v>472845.6</v>
      </c>
      <c r="J68" s="81">
        <v>356035.55</v>
      </c>
      <c r="K68" s="81">
        <v>355568.43400000001</v>
      </c>
      <c r="L68" s="63">
        <v>75.197576968042</v>
      </c>
      <c r="M68" s="63">
        <v>99.868800741948377</v>
      </c>
    </row>
    <row r="69" spans="1:13" ht="15.75" customHeight="1" x14ac:dyDescent="0.25">
      <c r="A69" s="334"/>
      <c r="B69" s="386"/>
      <c r="C69" s="64" t="s">
        <v>199</v>
      </c>
      <c r="D69" s="49">
        <v>812</v>
      </c>
      <c r="E69" s="231" t="s">
        <v>219</v>
      </c>
      <c r="F69" s="49" t="s">
        <v>241</v>
      </c>
      <c r="G69" s="49">
        <v>600</v>
      </c>
      <c r="H69" s="49" t="s">
        <v>251</v>
      </c>
      <c r="I69" s="81">
        <v>472845.6</v>
      </c>
      <c r="J69" s="81">
        <v>356035.55</v>
      </c>
      <c r="K69" s="81">
        <v>355568.43400000001</v>
      </c>
      <c r="L69" s="66">
        <v>75.197576968042</v>
      </c>
      <c r="M69" s="66">
        <v>99.868800741948377</v>
      </c>
    </row>
    <row r="70" spans="1:13" ht="15.75" customHeight="1" x14ac:dyDescent="0.25">
      <c r="A70" s="334"/>
      <c r="B70" s="386"/>
      <c r="C70" s="64" t="s">
        <v>195</v>
      </c>
      <c r="D70" s="49" t="s">
        <v>114</v>
      </c>
      <c r="E70" s="49" t="s">
        <v>114</v>
      </c>
      <c r="F70" s="49" t="s">
        <v>114</v>
      </c>
      <c r="G70" s="49" t="s">
        <v>114</v>
      </c>
      <c r="H70" s="49" t="s">
        <v>114</v>
      </c>
      <c r="I70" s="81">
        <v>0</v>
      </c>
      <c r="J70" s="81">
        <v>0</v>
      </c>
      <c r="K70" s="81">
        <v>0</v>
      </c>
      <c r="L70" s="66" t="s">
        <v>14</v>
      </c>
      <c r="M70" s="50" t="s">
        <v>14</v>
      </c>
    </row>
    <row r="71" spans="1:13" ht="15.75" customHeight="1" x14ac:dyDescent="0.25">
      <c r="A71" s="334"/>
      <c r="B71" s="386"/>
      <c r="C71" s="64" t="s">
        <v>194</v>
      </c>
      <c r="D71" s="49" t="s">
        <v>114</v>
      </c>
      <c r="E71" s="49" t="s">
        <v>114</v>
      </c>
      <c r="F71" s="49" t="s">
        <v>114</v>
      </c>
      <c r="G71" s="49" t="s">
        <v>114</v>
      </c>
      <c r="H71" s="49" t="s">
        <v>114</v>
      </c>
      <c r="I71" s="81">
        <v>0</v>
      </c>
      <c r="J71" s="81">
        <v>0</v>
      </c>
      <c r="K71" s="81">
        <v>0</v>
      </c>
      <c r="L71" s="66" t="s">
        <v>14</v>
      </c>
      <c r="M71" s="50" t="s">
        <v>14</v>
      </c>
    </row>
    <row r="72" spans="1:13" ht="15.75" customHeight="1" x14ac:dyDescent="0.25">
      <c r="A72" s="334"/>
      <c r="B72" s="386"/>
      <c r="C72" s="64" t="s">
        <v>193</v>
      </c>
      <c r="D72" s="49" t="s">
        <v>114</v>
      </c>
      <c r="E72" s="49" t="s">
        <v>114</v>
      </c>
      <c r="F72" s="49" t="s">
        <v>114</v>
      </c>
      <c r="G72" s="49" t="s">
        <v>114</v>
      </c>
      <c r="H72" s="49" t="s">
        <v>114</v>
      </c>
      <c r="I72" s="81">
        <v>0</v>
      </c>
      <c r="J72" s="81">
        <v>0</v>
      </c>
      <c r="K72" s="81">
        <v>0</v>
      </c>
      <c r="L72" s="66" t="s">
        <v>14</v>
      </c>
      <c r="M72" s="50" t="s">
        <v>14</v>
      </c>
    </row>
    <row r="73" spans="1:13" ht="15.75" customHeight="1" x14ac:dyDescent="0.25">
      <c r="A73" s="334"/>
      <c r="B73" s="386"/>
      <c r="C73" s="64" t="s">
        <v>192</v>
      </c>
      <c r="D73" s="49" t="s">
        <v>114</v>
      </c>
      <c r="E73" s="49" t="s">
        <v>114</v>
      </c>
      <c r="F73" s="49" t="s">
        <v>114</v>
      </c>
      <c r="G73" s="49" t="s">
        <v>114</v>
      </c>
      <c r="H73" s="49" t="s">
        <v>114</v>
      </c>
      <c r="I73" s="81">
        <v>0</v>
      </c>
      <c r="J73" s="81">
        <v>0</v>
      </c>
      <c r="K73" s="81">
        <v>0</v>
      </c>
      <c r="L73" s="66" t="s">
        <v>14</v>
      </c>
      <c r="M73" s="50" t="s">
        <v>14</v>
      </c>
    </row>
    <row r="74" spans="1:13" ht="18" customHeight="1" x14ac:dyDescent="0.25">
      <c r="A74" s="334" t="s">
        <v>165</v>
      </c>
      <c r="B74" s="386" t="s">
        <v>164</v>
      </c>
      <c r="C74" s="59" t="s">
        <v>200</v>
      </c>
      <c r="D74" s="60" t="s">
        <v>114</v>
      </c>
      <c r="E74" s="60" t="s">
        <v>114</v>
      </c>
      <c r="F74" s="60" t="s">
        <v>114</v>
      </c>
      <c r="G74" s="60" t="s">
        <v>114</v>
      </c>
      <c r="H74" s="60" t="s">
        <v>114</v>
      </c>
      <c r="I74" s="81">
        <v>433.3</v>
      </c>
      <c r="J74" s="81">
        <v>324.97500000000002</v>
      </c>
      <c r="K74" s="81">
        <v>324.97500000000002</v>
      </c>
      <c r="L74" s="63">
        <v>75</v>
      </c>
      <c r="M74" s="63">
        <v>100</v>
      </c>
    </row>
    <row r="75" spans="1:13" ht="15.75" customHeight="1" x14ac:dyDescent="0.25">
      <c r="A75" s="334"/>
      <c r="B75" s="386"/>
      <c r="C75" s="64" t="s">
        <v>199</v>
      </c>
      <c r="D75" s="49">
        <v>812</v>
      </c>
      <c r="E75" s="231" t="s">
        <v>219</v>
      </c>
      <c r="F75" s="49" t="s">
        <v>241</v>
      </c>
      <c r="G75" s="49">
        <v>600</v>
      </c>
      <c r="H75" s="49" t="s">
        <v>250</v>
      </c>
      <c r="I75" s="81">
        <v>433.3</v>
      </c>
      <c r="J75" s="81">
        <v>324.97500000000002</v>
      </c>
      <c r="K75" s="81">
        <v>324.97500000000002</v>
      </c>
      <c r="L75" s="66">
        <v>75</v>
      </c>
      <c r="M75" s="66">
        <v>100</v>
      </c>
    </row>
    <row r="76" spans="1:13" ht="15.75" customHeight="1" x14ac:dyDescent="0.25">
      <c r="A76" s="334"/>
      <c r="B76" s="386"/>
      <c r="C76" s="64" t="s">
        <v>195</v>
      </c>
      <c r="D76" s="49" t="s">
        <v>114</v>
      </c>
      <c r="E76" s="49" t="s">
        <v>114</v>
      </c>
      <c r="F76" s="49" t="s">
        <v>114</v>
      </c>
      <c r="G76" s="49" t="s">
        <v>114</v>
      </c>
      <c r="H76" s="49" t="s">
        <v>114</v>
      </c>
      <c r="I76" s="81">
        <v>0</v>
      </c>
      <c r="J76" s="81">
        <v>0</v>
      </c>
      <c r="K76" s="81">
        <v>0</v>
      </c>
      <c r="L76" s="66" t="s">
        <v>14</v>
      </c>
      <c r="M76" s="66" t="s">
        <v>14</v>
      </c>
    </row>
    <row r="77" spans="1:13" ht="15.75" customHeight="1" x14ac:dyDescent="0.25">
      <c r="A77" s="334"/>
      <c r="B77" s="386"/>
      <c r="C77" s="64" t="s">
        <v>194</v>
      </c>
      <c r="D77" s="49" t="s">
        <v>114</v>
      </c>
      <c r="E77" s="49" t="s">
        <v>114</v>
      </c>
      <c r="F77" s="49" t="s">
        <v>114</v>
      </c>
      <c r="G77" s="49" t="s">
        <v>114</v>
      </c>
      <c r="H77" s="49" t="s">
        <v>114</v>
      </c>
      <c r="I77" s="81">
        <v>0</v>
      </c>
      <c r="J77" s="81">
        <v>0</v>
      </c>
      <c r="K77" s="81">
        <v>0</v>
      </c>
      <c r="L77" s="66" t="s">
        <v>14</v>
      </c>
      <c r="M77" s="50" t="s">
        <v>14</v>
      </c>
    </row>
    <row r="78" spans="1:13" ht="15.75" customHeight="1" x14ac:dyDescent="0.25">
      <c r="A78" s="334"/>
      <c r="B78" s="386"/>
      <c r="C78" s="64" t="s">
        <v>193</v>
      </c>
      <c r="D78" s="49" t="s">
        <v>114</v>
      </c>
      <c r="E78" s="49" t="s">
        <v>114</v>
      </c>
      <c r="F78" s="49" t="s">
        <v>114</v>
      </c>
      <c r="G78" s="49" t="s">
        <v>114</v>
      </c>
      <c r="H78" s="49" t="s">
        <v>114</v>
      </c>
      <c r="I78" s="81">
        <v>0</v>
      </c>
      <c r="J78" s="81">
        <v>0</v>
      </c>
      <c r="K78" s="81">
        <v>0</v>
      </c>
      <c r="L78" s="66" t="s">
        <v>14</v>
      </c>
      <c r="M78" s="50" t="s">
        <v>14</v>
      </c>
    </row>
    <row r="79" spans="1:13" ht="15.75" customHeight="1" x14ac:dyDescent="0.25">
      <c r="A79" s="334"/>
      <c r="B79" s="386"/>
      <c r="C79" s="64" t="s">
        <v>192</v>
      </c>
      <c r="D79" s="49" t="s">
        <v>114</v>
      </c>
      <c r="E79" s="49" t="s">
        <v>114</v>
      </c>
      <c r="F79" s="49" t="s">
        <v>114</v>
      </c>
      <c r="G79" s="49" t="s">
        <v>114</v>
      </c>
      <c r="H79" s="49" t="s">
        <v>114</v>
      </c>
      <c r="I79" s="81">
        <v>0</v>
      </c>
      <c r="J79" s="81">
        <v>0</v>
      </c>
      <c r="K79" s="81">
        <v>0</v>
      </c>
      <c r="L79" s="66" t="s">
        <v>14</v>
      </c>
      <c r="M79" s="50" t="s">
        <v>14</v>
      </c>
    </row>
    <row r="80" spans="1:13" ht="18" customHeight="1" x14ac:dyDescent="0.25">
      <c r="A80" s="334" t="s">
        <v>163</v>
      </c>
      <c r="B80" s="386" t="s">
        <v>671</v>
      </c>
      <c r="C80" s="59" t="s">
        <v>200</v>
      </c>
      <c r="D80" s="60" t="s">
        <v>114</v>
      </c>
      <c r="E80" s="60" t="s">
        <v>114</v>
      </c>
      <c r="F80" s="60" t="s">
        <v>114</v>
      </c>
      <c r="G80" s="60" t="s">
        <v>114</v>
      </c>
      <c r="H80" s="60" t="s">
        <v>114</v>
      </c>
      <c r="I80" s="81">
        <v>84444.7</v>
      </c>
      <c r="J80" s="81">
        <v>63333.525000000001</v>
      </c>
      <c r="K80" s="81">
        <v>63333.525000000001</v>
      </c>
      <c r="L80" s="63">
        <v>75</v>
      </c>
      <c r="M80" s="63">
        <v>100</v>
      </c>
    </row>
    <row r="81" spans="1:13" ht="15.75" customHeight="1" x14ac:dyDescent="0.25">
      <c r="A81" s="334"/>
      <c r="B81" s="386"/>
      <c r="C81" s="64" t="s">
        <v>199</v>
      </c>
      <c r="D81" s="49">
        <v>812</v>
      </c>
      <c r="E81" s="231" t="s">
        <v>219</v>
      </c>
      <c r="F81" s="49" t="s">
        <v>241</v>
      </c>
      <c r="G81" s="49">
        <v>600</v>
      </c>
      <c r="H81" s="49" t="s">
        <v>249</v>
      </c>
      <c r="I81" s="81">
        <v>84444.7</v>
      </c>
      <c r="J81" s="81">
        <v>63333.525000000001</v>
      </c>
      <c r="K81" s="81">
        <v>63333.525000000001</v>
      </c>
      <c r="L81" s="66">
        <v>75</v>
      </c>
      <c r="M81" s="66">
        <v>100</v>
      </c>
    </row>
    <row r="82" spans="1:13" ht="15.75" customHeight="1" x14ac:dyDescent="0.25">
      <c r="A82" s="334"/>
      <c r="B82" s="386"/>
      <c r="C82" s="64" t="s">
        <v>195</v>
      </c>
      <c r="D82" s="49" t="s">
        <v>114</v>
      </c>
      <c r="E82" s="49" t="s">
        <v>114</v>
      </c>
      <c r="F82" s="49" t="s">
        <v>114</v>
      </c>
      <c r="G82" s="49" t="s">
        <v>114</v>
      </c>
      <c r="H82" s="49" t="s">
        <v>114</v>
      </c>
      <c r="I82" s="81">
        <v>0</v>
      </c>
      <c r="J82" s="81">
        <v>0</v>
      </c>
      <c r="K82" s="81">
        <v>0</v>
      </c>
      <c r="L82" s="66" t="s">
        <v>14</v>
      </c>
      <c r="M82" s="50" t="s">
        <v>14</v>
      </c>
    </row>
    <row r="83" spans="1:13" ht="15.75" customHeight="1" x14ac:dyDescent="0.25">
      <c r="A83" s="334"/>
      <c r="B83" s="386"/>
      <c r="C83" s="64" t="s">
        <v>194</v>
      </c>
      <c r="D83" s="49" t="s">
        <v>114</v>
      </c>
      <c r="E83" s="49" t="s">
        <v>114</v>
      </c>
      <c r="F83" s="49" t="s">
        <v>114</v>
      </c>
      <c r="G83" s="49" t="s">
        <v>114</v>
      </c>
      <c r="H83" s="49" t="s">
        <v>114</v>
      </c>
      <c r="I83" s="81">
        <v>0</v>
      </c>
      <c r="J83" s="81">
        <v>0</v>
      </c>
      <c r="K83" s="81">
        <v>0</v>
      </c>
      <c r="L83" s="66" t="s">
        <v>14</v>
      </c>
      <c r="M83" s="50" t="s">
        <v>14</v>
      </c>
    </row>
    <row r="84" spans="1:13" ht="15.75" customHeight="1" x14ac:dyDescent="0.25">
      <c r="A84" s="334"/>
      <c r="B84" s="386"/>
      <c r="C84" s="64" t="s">
        <v>193</v>
      </c>
      <c r="D84" s="49" t="s">
        <v>114</v>
      </c>
      <c r="E84" s="49" t="s">
        <v>114</v>
      </c>
      <c r="F84" s="49" t="s">
        <v>114</v>
      </c>
      <c r="G84" s="49" t="s">
        <v>114</v>
      </c>
      <c r="H84" s="49" t="s">
        <v>114</v>
      </c>
      <c r="I84" s="81">
        <v>0</v>
      </c>
      <c r="J84" s="81">
        <v>0</v>
      </c>
      <c r="K84" s="81">
        <v>0</v>
      </c>
      <c r="L84" s="66" t="s">
        <v>14</v>
      </c>
      <c r="M84" s="50" t="s">
        <v>14</v>
      </c>
    </row>
    <row r="85" spans="1:13" ht="15.75" customHeight="1" x14ac:dyDescent="0.25">
      <c r="A85" s="334"/>
      <c r="B85" s="386"/>
      <c r="C85" s="64" t="s">
        <v>192</v>
      </c>
      <c r="D85" s="49" t="s">
        <v>114</v>
      </c>
      <c r="E85" s="49" t="s">
        <v>114</v>
      </c>
      <c r="F85" s="49" t="s">
        <v>114</v>
      </c>
      <c r="G85" s="49" t="s">
        <v>114</v>
      </c>
      <c r="H85" s="49" t="s">
        <v>114</v>
      </c>
      <c r="I85" s="81">
        <v>0</v>
      </c>
      <c r="J85" s="81">
        <v>0</v>
      </c>
      <c r="K85" s="81">
        <v>0</v>
      </c>
      <c r="L85" s="66" t="s">
        <v>14</v>
      </c>
      <c r="M85" s="50" t="s">
        <v>14</v>
      </c>
    </row>
    <row r="86" spans="1:13" ht="18" customHeight="1" x14ac:dyDescent="0.25">
      <c r="A86" s="334" t="s">
        <v>162</v>
      </c>
      <c r="B86" s="386" t="s">
        <v>161</v>
      </c>
      <c r="C86" s="59" t="s">
        <v>200</v>
      </c>
      <c r="D86" s="60" t="s">
        <v>114</v>
      </c>
      <c r="E86" s="60" t="s">
        <v>114</v>
      </c>
      <c r="F86" s="60" t="s">
        <v>114</v>
      </c>
      <c r="G86" s="60" t="s">
        <v>114</v>
      </c>
      <c r="H86" s="60" t="s">
        <v>114</v>
      </c>
      <c r="I86" s="81">
        <v>114.9</v>
      </c>
      <c r="J86" s="81">
        <v>86.174999999999997</v>
      </c>
      <c r="K86" s="81">
        <v>86.174999999999997</v>
      </c>
      <c r="L86" s="63">
        <v>74.999999999999986</v>
      </c>
      <c r="M86" s="63">
        <v>100</v>
      </c>
    </row>
    <row r="87" spans="1:13" ht="15.75" customHeight="1" x14ac:dyDescent="0.25">
      <c r="A87" s="334"/>
      <c r="B87" s="386"/>
      <c r="C87" s="64" t="s">
        <v>199</v>
      </c>
      <c r="D87" s="49">
        <v>812</v>
      </c>
      <c r="E87" s="231" t="s">
        <v>219</v>
      </c>
      <c r="F87" s="49" t="s">
        <v>241</v>
      </c>
      <c r="G87" s="49">
        <v>600</v>
      </c>
      <c r="H87" s="49" t="s">
        <v>248</v>
      </c>
      <c r="I87" s="81">
        <v>114.9</v>
      </c>
      <c r="J87" s="81">
        <v>86.174999999999997</v>
      </c>
      <c r="K87" s="81">
        <v>86.174999999999997</v>
      </c>
      <c r="L87" s="66">
        <v>74.999999999999986</v>
      </c>
      <c r="M87" s="66">
        <v>100</v>
      </c>
    </row>
    <row r="88" spans="1:13" ht="15.75" customHeight="1" x14ac:dyDescent="0.25">
      <c r="A88" s="334"/>
      <c r="B88" s="386"/>
      <c r="C88" s="64" t="s">
        <v>195</v>
      </c>
      <c r="D88" s="49" t="s">
        <v>114</v>
      </c>
      <c r="E88" s="49" t="s">
        <v>114</v>
      </c>
      <c r="F88" s="49" t="s">
        <v>114</v>
      </c>
      <c r="G88" s="49" t="s">
        <v>114</v>
      </c>
      <c r="H88" s="49" t="s">
        <v>114</v>
      </c>
      <c r="I88" s="81">
        <v>0</v>
      </c>
      <c r="J88" s="81">
        <v>0</v>
      </c>
      <c r="K88" s="81">
        <v>0</v>
      </c>
      <c r="L88" s="66" t="s">
        <v>14</v>
      </c>
      <c r="M88" s="66" t="s">
        <v>14</v>
      </c>
    </row>
    <row r="89" spans="1:13" ht="15.75" customHeight="1" x14ac:dyDescent="0.25">
      <c r="A89" s="334"/>
      <c r="B89" s="386"/>
      <c r="C89" s="64" t="s">
        <v>194</v>
      </c>
      <c r="D89" s="49" t="s">
        <v>114</v>
      </c>
      <c r="E89" s="49" t="s">
        <v>114</v>
      </c>
      <c r="F89" s="49" t="s">
        <v>114</v>
      </c>
      <c r="G89" s="49" t="s">
        <v>114</v>
      </c>
      <c r="H89" s="49" t="s">
        <v>114</v>
      </c>
      <c r="I89" s="81">
        <v>0</v>
      </c>
      <c r="J89" s="81">
        <v>0</v>
      </c>
      <c r="K89" s="81">
        <v>0</v>
      </c>
      <c r="L89" s="66" t="s">
        <v>14</v>
      </c>
      <c r="M89" s="66" t="s">
        <v>14</v>
      </c>
    </row>
    <row r="90" spans="1:13" ht="15.75" customHeight="1" x14ac:dyDescent="0.25">
      <c r="A90" s="334"/>
      <c r="B90" s="386"/>
      <c r="C90" s="64" t="s">
        <v>193</v>
      </c>
      <c r="D90" s="49" t="s">
        <v>114</v>
      </c>
      <c r="E90" s="49" t="s">
        <v>114</v>
      </c>
      <c r="F90" s="49" t="s">
        <v>114</v>
      </c>
      <c r="G90" s="49" t="s">
        <v>114</v>
      </c>
      <c r="H90" s="49" t="s">
        <v>114</v>
      </c>
      <c r="I90" s="81">
        <v>0</v>
      </c>
      <c r="J90" s="81">
        <v>0</v>
      </c>
      <c r="K90" s="81">
        <v>0</v>
      </c>
      <c r="L90" s="66" t="s">
        <v>14</v>
      </c>
      <c r="M90" s="66" t="s">
        <v>14</v>
      </c>
    </row>
    <row r="91" spans="1:13" ht="15.75" customHeight="1" x14ac:dyDescent="0.25">
      <c r="A91" s="334"/>
      <c r="B91" s="386"/>
      <c r="C91" s="64" t="s">
        <v>192</v>
      </c>
      <c r="D91" s="49" t="s">
        <v>114</v>
      </c>
      <c r="E91" s="49" t="s">
        <v>114</v>
      </c>
      <c r="F91" s="49" t="s">
        <v>114</v>
      </c>
      <c r="G91" s="49" t="s">
        <v>114</v>
      </c>
      <c r="H91" s="49" t="s">
        <v>114</v>
      </c>
      <c r="I91" s="81">
        <v>0</v>
      </c>
      <c r="J91" s="81">
        <v>0</v>
      </c>
      <c r="K91" s="81">
        <v>0</v>
      </c>
      <c r="L91" s="66" t="s">
        <v>14</v>
      </c>
      <c r="M91" s="66" t="s">
        <v>14</v>
      </c>
    </row>
    <row r="92" spans="1:13" ht="18" customHeight="1" x14ac:dyDescent="0.25">
      <c r="A92" s="334" t="s">
        <v>160</v>
      </c>
      <c r="B92" s="386" t="s">
        <v>159</v>
      </c>
      <c r="C92" s="59" t="s">
        <v>200</v>
      </c>
      <c r="D92" s="60" t="s">
        <v>114</v>
      </c>
      <c r="E92" s="60" t="s">
        <v>114</v>
      </c>
      <c r="F92" s="60" t="s">
        <v>114</v>
      </c>
      <c r="G92" s="60" t="s">
        <v>114</v>
      </c>
      <c r="H92" s="60" t="s">
        <v>114</v>
      </c>
      <c r="I92" s="81">
        <v>7216</v>
      </c>
      <c r="J92" s="81">
        <v>5412</v>
      </c>
      <c r="K92" s="81">
        <v>5412</v>
      </c>
      <c r="L92" s="63">
        <v>75</v>
      </c>
      <c r="M92" s="63">
        <v>100</v>
      </c>
    </row>
    <row r="93" spans="1:13" ht="15.75" customHeight="1" x14ac:dyDescent="0.25">
      <c r="A93" s="334"/>
      <c r="B93" s="386"/>
      <c r="C93" s="64" t="s">
        <v>199</v>
      </c>
      <c r="D93" s="49">
        <v>812</v>
      </c>
      <c r="E93" s="231" t="s">
        <v>219</v>
      </c>
      <c r="F93" s="49" t="s">
        <v>241</v>
      </c>
      <c r="G93" s="49">
        <v>600</v>
      </c>
      <c r="H93" s="49" t="s">
        <v>247</v>
      </c>
      <c r="I93" s="81">
        <v>7216</v>
      </c>
      <c r="J93" s="81">
        <v>5412</v>
      </c>
      <c r="K93" s="81">
        <v>5412</v>
      </c>
      <c r="L93" s="66">
        <v>75</v>
      </c>
      <c r="M93" s="66">
        <v>100</v>
      </c>
    </row>
    <row r="94" spans="1:13" ht="15.75" customHeight="1" x14ac:dyDescent="0.25">
      <c r="A94" s="334"/>
      <c r="B94" s="386"/>
      <c r="C94" s="64" t="s">
        <v>195</v>
      </c>
      <c r="D94" s="49" t="s">
        <v>114</v>
      </c>
      <c r="E94" s="49" t="s">
        <v>114</v>
      </c>
      <c r="F94" s="49" t="s">
        <v>114</v>
      </c>
      <c r="G94" s="49" t="s">
        <v>114</v>
      </c>
      <c r="H94" s="49" t="s">
        <v>114</v>
      </c>
      <c r="I94" s="81">
        <v>0</v>
      </c>
      <c r="J94" s="81">
        <v>0</v>
      </c>
      <c r="K94" s="81">
        <v>0</v>
      </c>
      <c r="L94" s="66" t="s">
        <v>14</v>
      </c>
      <c r="M94" s="66" t="s">
        <v>14</v>
      </c>
    </row>
    <row r="95" spans="1:13" ht="15.75" customHeight="1" x14ac:dyDescent="0.25">
      <c r="A95" s="334"/>
      <c r="B95" s="386"/>
      <c r="C95" s="64" t="s">
        <v>194</v>
      </c>
      <c r="D95" s="49" t="s">
        <v>114</v>
      </c>
      <c r="E95" s="49" t="s">
        <v>114</v>
      </c>
      <c r="F95" s="49" t="s">
        <v>114</v>
      </c>
      <c r="G95" s="49" t="s">
        <v>114</v>
      </c>
      <c r="H95" s="49" t="s">
        <v>114</v>
      </c>
      <c r="I95" s="81">
        <v>0</v>
      </c>
      <c r="J95" s="81">
        <v>0</v>
      </c>
      <c r="K95" s="81">
        <v>0</v>
      </c>
      <c r="L95" s="66" t="s">
        <v>14</v>
      </c>
      <c r="M95" s="66" t="s">
        <v>14</v>
      </c>
    </row>
    <row r="96" spans="1:13" ht="15.75" customHeight="1" x14ac:dyDescent="0.25">
      <c r="A96" s="334"/>
      <c r="B96" s="386"/>
      <c r="C96" s="64" t="s">
        <v>193</v>
      </c>
      <c r="D96" s="49" t="s">
        <v>114</v>
      </c>
      <c r="E96" s="49" t="s">
        <v>114</v>
      </c>
      <c r="F96" s="49" t="s">
        <v>114</v>
      </c>
      <c r="G96" s="49" t="s">
        <v>114</v>
      </c>
      <c r="H96" s="49" t="s">
        <v>114</v>
      </c>
      <c r="I96" s="81">
        <v>0</v>
      </c>
      <c r="J96" s="81">
        <v>0</v>
      </c>
      <c r="K96" s="81">
        <v>0</v>
      </c>
      <c r="L96" s="66" t="s">
        <v>14</v>
      </c>
      <c r="M96" s="66" t="s">
        <v>14</v>
      </c>
    </row>
    <row r="97" spans="1:13" ht="15.75" customHeight="1" x14ac:dyDescent="0.25">
      <c r="A97" s="334"/>
      <c r="B97" s="386"/>
      <c r="C97" s="64" t="s">
        <v>192</v>
      </c>
      <c r="D97" s="49" t="s">
        <v>114</v>
      </c>
      <c r="E97" s="49" t="s">
        <v>114</v>
      </c>
      <c r="F97" s="49" t="s">
        <v>114</v>
      </c>
      <c r="G97" s="49" t="s">
        <v>114</v>
      </c>
      <c r="H97" s="49" t="s">
        <v>114</v>
      </c>
      <c r="I97" s="81">
        <v>0</v>
      </c>
      <c r="J97" s="81">
        <v>0</v>
      </c>
      <c r="K97" s="81">
        <v>0</v>
      </c>
      <c r="L97" s="66" t="s">
        <v>14</v>
      </c>
      <c r="M97" s="66" t="s">
        <v>14</v>
      </c>
    </row>
    <row r="98" spans="1:13" ht="18" customHeight="1" x14ac:dyDescent="0.25">
      <c r="A98" s="334" t="s">
        <v>158</v>
      </c>
      <c r="B98" s="386" t="s">
        <v>157</v>
      </c>
      <c r="C98" s="59" t="s">
        <v>200</v>
      </c>
      <c r="D98" s="60" t="s">
        <v>114</v>
      </c>
      <c r="E98" s="60" t="s">
        <v>114</v>
      </c>
      <c r="F98" s="60" t="s">
        <v>114</v>
      </c>
      <c r="G98" s="60" t="s">
        <v>114</v>
      </c>
      <c r="H98" s="60" t="s">
        <v>114</v>
      </c>
      <c r="I98" s="81">
        <v>17865.3</v>
      </c>
      <c r="J98" s="81">
        <v>13398.975</v>
      </c>
      <c r="K98" s="81">
        <v>13398.975</v>
      </c>
      <c r="L98" s="63">
        <v>75</v>
      </c>
      <c r="M98" s="63">
        <v>100</v>
      </c>
    </row>
    <row r="99" spans="1:13" ht="15.75" customHeight="1" x14ac:dyDescent="0.25">
      <c r="A99" s="334"/>
      <c r="B99" s="386"/>
      <c r="C99" s="64" t="s">
        <v>199</v>
      </c>
      <c r="D99" s="49">
        <v>812</v>
      </c>
      <c r="E99" s="49" t="s">
        <v>219</v>
      </c>
      <c r="F99" s="49" t="s">
        <v>241</v>
      </c>
      <c r="G99" s="49">
        <v>600</v>
      </c>
      <c r="H99" s="49" t="s">
        <v>246</v>
      </c>
      <c r="I99" s="81">
        <v>17865.3</v>
      </c>
      <c r="J99" s="81">
        <v>13398.975</v>
      </c>
      <c r="K99" s="81">
        <v>13398.975</v>
      </c>
      <c r="L99" s="66">
        <v>75</v>
      </c>
      <c r="M99" s="66">
        <v>100</v>
      </c>
    </row>
    <row r="100" spans="1:13" ht="15.75" customHeight="1" x14ac:dyDescent="0.25">
      <c r="A100" s="334"/>
      <c r="B100" s="386"/>
      <c r="C100" s="64" t="s">
        <v>195</v>
      </c>
      <c r="D100" s="49" t="s">
        <v>114</v>
      </c>
      <c r="E100" s="49" t="s">
        <v>114</v>
      </c>
      <c r="F100" s="49" t="s">
        <v>114</v>
      </c>
      <c r="G100" s="49" t="s">
        <v>114</v>
      </c>
      <c r="H100" s="49" t="s">
        <v>114</v>
      </c>
      <c r="I100" s="81">
        <v>0</v>
      </c>
      <c r="J100" s="81">
        <v>0</v>
      </c>
      <c r="K100" s="81">
        <v>0</v>
      </c>
      <c r="L100" s="66" t="s">
        <v>14</v>
      </c>
      <c r="M100" s="66" t="s">
        <v>14</v>
      </c>
    </row>
    <row r="101" spans="1:13" ht="15.75" customHeight="1" x14ac:dyDescent="0.25">
      <c r="A101" s="334"/>
      <c r="B101" s="386"/>
      <c r="C101" s="64" t="s">
        <v>194</v>
      </c>
      <c r="D101" s="49" t="s">
        <v>114</v>
      </c>
      <c r="E101" s="49" t="s">
        <v>114</v>
      </c>
      <c r="F101" s="49" t="s">
        <v>114</v>
      </c>
      <c r="G101" s="49" t="s">
        <v>114</v>
      </c>
      <c r="H101" s="49" t="s">
        <v>114</v>
      </c>
      <c r="I101" s="81">
        <v>0</v>
      </c>
      <c r="J101" s="81">
        <v>0</v>
      </c>
      <c r="K101" s="81">
        <v>0</v>
      </c>
      <c r="L101" s="66" t="s">
        <v>14</v>
      </c>
      <c r="M101" s="66" t="s">
        <v>14</v>
      </c>
    </row>
    <row r="102" spans="1:13" ht="15.75" customHeight="1" x14ac:dyDescent="0.25">
      <c r="A102" s="334"/>
      <c r="B102" s="386"/>
      <c r="C102" s="64" t="s">
        <v>193</v>
      </c>
      <c r="D102" s="49" t="s">
        <v>114</v>
      </c>
      <c r="E102" s="49" t="s">
        <v>114</v>
      </c>
      <c r="F102" s="49" t="s">
        <v>114</v>
      </c>
      <c r="G102" s="49" t="s">
        <v>114</v>
      </c>
      <c r="H102" s="49" t="s">
        <v>114</v>
      </c>
      <c r="I102" s="81">
        <v>0</v>
      </c>
      <c r="J102" s="81">
        <v>0</v>
      </c>
      <c r="K102" s="81">
        <v>0</v>
      </c>
      <c r="L102" s="66" t="s">
        <v>14</v>
      </c>
      <c r="M102" s="66" t="s">
        <v>14</v>
      </c>
    </row>
    <row r="103" spans="1:13" ht="15.75" customHeight="1" x14ac:dyDescent="0.25">
      <c r="A103" s="334"/>
      <c r="B103" s="386"/>
      <c r="C103" s="64" t="s">
        <v>192</v>
      </c>
      <c r="D103" s="49" t="s">
        <v>114</v>
      </c>
      <c r="E103" s="49" t="s">
        <v>114</v>
      </c>
      <c r="F103" s="49" t="s">
        <v>114</v>
      </c>
      <c r="G103" s="49" t="s">
        <v>114</v>
      </c>
      <c r="H103" s="49" t="s">
        <v>114</v>
      </c>
      <c r="I103" s="81">
        <v>0</v>
      </c>
      <c r="J103" s="81">
        <v>0</v>
      </c>
      <c r="K103" s="81">
        <v>0</v>
      </c>
      <c r="L103" s="66" t="s">
        <v>14</v>
      </c>
      <c r="M103" s="66" t="s">
        <v>14</v>
      </c>
    </row>
    <row r="104" spans="1:13" ht="18" customHeight="1" x14ac:dyDescent="0.25">
      <c r="A104" s="334" t="s">
        <v>156</v>
      </c>
      <c r="B104" s="386" t="s">
        <v>155</v>
      </c>
      <c r="C104" s="59" t="s">
        <v>200</v>
      </c>
      <c r="D104" s="60" t="s">
        <v>114</v>
      </c>
      <c r="E104" s="60" t="s">
        <v>114</v>
      </c>
      <c r="F104" s="60" t="s">
        <v>114</v>
      </c>
      <c r="G104" s="60" t="s">
        <v>114</v>
      </c>
      <c r="H104" s="60" t="s">
        <v>114</v>
      </c>
      <c r="I104" s="81">
        <v>11603.4</v>
      </c>
      <c r="J104" s="81">
        <v>8702.5499999999993</v>
      </c>
      <c r="K104" s="81">
        <v>8702.5499999999993</v>
      </c>
      <c r="L104" s="63">
        <v>75</v>
      </c>
      <c r="M104" s="63">
        <v>100</v>
      </c>
    </row>
    <row r="105" spans="1:13" ht="15.75" customHeight="1" x14ac:dyDescent="0.25">
      <c r="A105" s="334"/>
      <c r="B105" s="386"/>
      <c r="C105" s="64" t="s">
        <v>199</v>
      </c>
      <c r="D105" s="49">
        <v>812</v>
      </c>
      <c r="E105" s="49" t="s">
        <v>219</v>
      </c>
      <c r="F105" s="49" t="s">
        <v>241</v>
      </c>
      <c r="G105" s="49">
        <v>600</v>
      </c>
      <c r="H105" s="49" t="s">
        <v>245</v>
      </c>
      <c r="I105" s="81">
        <v>11603.4</v>
      </c>
      <c r="J105" s="81">
        <v>8702.5499999999993</v>
      </c>
      <c r="K105" s="81">
        <v>8702.5499999999993</v>
      </c>
      <c r="L105" s="66">
        <v>75</v>
      </c>
      <c r="M105" s="66">
        <v>100</v>
      </c>
    </row>
    <row r="106" spans="1:13" ht="15.75" customHeight="1" x14ac:dyDescent="0.25">
      <c r="A106" s="334"/>
      <c r="B106" s="386"/>
      <c r="C106" s="64" t="s">
        <v>195</v>
      </c>
      <c r="D106" s="49" t="s">
        <v>114</v>
      </c>
      <c r="E106" s="49" t="s">
        <v>114</v>
      </c>
      <c r="F106" s="49" t="s">
        <v>114</v>
      </c>
      <c r="G106" s="49" t="s">
        <v>114</v>
      </c>
      <c r="H106" s="49" t="s">
        <v>114</v>
      </c>
      <c r="I106" s="81">
        <v>0</v>
      </c>
      <c r="J106" s="81">
        <v>0</v>
      </c>
      <c r="K106" s="81">
        <v>0</v>
      </c>
      <c r="L106" s="66" t="s">
        <v>14</v>
      </c>
      <c r="M106" s="66" t="s">
        <v>14</v>
      </c>
    </row>
    <row r="107" spans="1:13" ht="15.75" customHeight="1" x14ac:dyDescent="0.25">
      <c r="A107" s="334"/>
      <c r="B107" s="386"/>
      <c r="C107" s="64" t="s">
        <v>194</v>
      </c>
      <c r="D107" s="49" t="s">
        <v>114</v>
      </c>
      <c r="E107" s="49" t="s">
        <v>114</v>
      </c>
      <c r="F107" s="49" t="s">
        <v>114</v>
      </c>
      <c r="G107" s="49" t="s">
        <v>114</v>
      </c>
      <c r="H107" s="49" t="s">
        <v>114</v>
      </c>
      <c r="I107" s="81">
        <v>0</v>
      </c>
      <c r="J107" s="81">
        <v>0</v>
      </c>
      <c r="K107" s="81">
        <v>0</v>
      </c>
      <c r="L107" s="66" t="s">
        <v>14</v>
      </c>
      <c r="M107" s="66" t="s">
        <v>14</v>
      </c>
    </row>
    <row r="108" spans="1:13" ht="15.75" customHeight="1" x14ac:dyDescent="0.25">
      <c r="A108" s="334"/>
      <c r="B108" s="386"/>
      <c r="C108" s="64" t="s">
        <v>193</v>
      </c>
      <c r="D108" s="49" t="s">
        <v>114</v>
      </c>
      <c r="E108" s="49" t="s">
        <v>114</v>
      </c>
      <c r="F108" s="49" t="s">
        <v>114</v>
      </c>
      <c r="G108" s="49" t="s">
        <v>114</v>
      </c>
      <c r="H108" s="49" t="s">
        <v>114</v>
      </c>
      <c r="I108" s="81">
        <v>0</v>
      </c>
      <c r="J108" s="81">
        <v>0</v>
      </c>
      <c r="K108" s="81">
        <v>0</v>
      </c>
      <c r="L108" s="66" t="s">
        <v>14</v>
      </c>
      <c r="M108" s="66" t="s">
        <v>14</v>
      </c>
    </row>
    <row r="109" spans="1:13" ht="15.75" customHeight="1" x14ac:dyDescent="0.25">
      <c r="A109" s="334"/>
      <c r="B109" s="386"/>
      <c r="C109" s="64" t="s">
        <v>192</v>
      </c>
      <c r="D109" s="49" t="s">
        <v>114</v>
      </c>
      <c r="E109" s="49" t="s">
        <v>114</v>
      </c>
      <c r="F109" s="49" t="s">
        <v>114</v>
      </c>
      <c r="G109" s="49" t="s">
        <v>114</v>
      </c>
      <c r="H109" s="49" t="s">
        <v>114</v>
      </c>
      <c r="I109" s="81">
        <v>0</v>
      </c>
      <c r="J109" s="81">
        <v>0</v>
      </c>
      <c r="K109" s="81">
        <v>0</v>
      </c>
      <c r="L109" s="66" t="s">
        <v>14</v>
      </c>
      <c r="M109" s="66" t="s">
        <v>14</v>
      </c>
    </row>
    <row r="110" spans="1:13" ht="18" customHeight="1" x14ac:dyDescent="0.25">
      <c r="A110" s="334" t="s">
        <v>154</v>
      </c>
      <c r="B110" s="386" t="s">
        <v>153</v>
      </c>
      <c r="C110" s="59" t="s">
        <v>200</v>
      </c>
      <c r="D110" s="60" t="s">
        <v>114</v>
      </c>
      <c r="E110" s="60" t="s">
        <v>114</v>
      </c>
      <c r="F110" s="60" t="s">
        <v>114</v>
      </c>
      <c r="G110" s="60" t="s">
        <v>114</v>
      </c>
      <c r="H110" s="60" t="s">
        <v>114</v>
      </c>
      <c r="I110" s="81">
        <v>643.20000000000005</v>
      </c>
      <c r="J110" s="81">
        <v>482.4</v>
      </c>
      <c r="K110" s="81">
        <v>482.4</v>
      </c>
      <c r="L110" s="63">
        <v>74.999999999999986</v>
      </c>
      <c r="M110" s="63">
        <v>100</v>
      </c>
    </row>
    <row r="111" spans="1:13" ht="15.75" customHeight="1" x14ac:dyDescent="0.25">
      <c r="A111" s="334"/>
      <c r="B111" s="386"/>
      <c r="C111" s="64" t="s">
        <v>199</v>
      </c>
      <c r="D111" s="49">
        <v>812</v>
      </c>
      <c r="E111" s="49" t="s">
        <v>219</v>
      </c>
      <c r="F111" s="49" t="s">
        <v>241</v>
      </c>
      <c r="G111" s="49">
        <v>600</v>
      </c>
      <c r="H111" s="49" t="s">
        <v>244</v>
      </c>
      <c r="I111" s="81">
        <v>643.20000000000005</v>
      </c>
      <c r="J111" s="81">
        <v>482.4</v>
      </c>
      <c r="K111" s="81">
        <v>482.4</v>
      </c>
      <c r="L111" s="66">
        <v>74.999999999999986</v>
      </c>
      <c r="M111" s="66">
        <v>100</v>
      </c>
    </row>
    <row r="112" spans="1:13" ht="15.75" customHeight="1" x14ac:dyDescent="0.25">
      <c r="A112" s="334"/>
      <c r="B112" s="386"/>
      <c r="C112" s="64" t="s">
        <v>195</v>
      </c>
      <c r="D112" s="49" t="s">
        <v>114</v>
      </c>
      <c r="E112" s="49" t="s">
        <v>114</v>
      </c>
      <c r="F112" s="49" t="s">
        <v>114</v>
      </c>
      <c r="G112" s="49" t="s">
        <v>114</v>
      </c>
      <c r="H112" s="49" t="s">
        <v>114</v>
      </c>
      <c r="I112" s="81">
        <v>0</v>
      </c>
      <c r="J112" s="81">
        <v>0</v>
      </c>
      <c r="K112" s="81">
        <v>0</v>
      </c>
      <c r="L112" s="66" t="s">
        <v>14</v>
      </c>
      <c r="M112" s="66" t="s">
        <v>14</v>
      </c>
    </row>
    <row r="113" spans="1:13" ht="15.75" customHeight="1" x14ac:dyDescent="0.25">
      <c r="A113" s="334"/>
      <c r="B113" s="386"/>
      <c r="C113" s="64" t="s">
        <v>194</v>
      </c>
      <c r="D113" s="49" t="s">
        <v>114</v>
      </c>
      <c r="E113" s="49" t="s">
        <v>114</v>
      </c>
      <c r="F113" s="49" t="s">
        <v>114</v>
      </c>
      <c r="G113" s="49" t="s">
        <v>114</v>
      </c>
      <c r="H113" s="49" t="s">
        <v>114</v>
      </c>
      <c r="I113" s="81">
        <v>0</v>
      </c>
      <c r="J113" s="81">
        <v>0</v>
      </c>
      <c r="K113" s="81">
        <v>0</v>
      </c>
      <c r="L113" s="66" t="s">
        <v>14</v>
      </c>
      <c r="M113" s="66" t="s">
        <v>14</v>
      </c>
    </row>
    <row r="114" spans="1:13" ht="15.75" customHeight="1" x14ac:dyDescent="0.25">
      <c r="A114" s="334"/>
      <c r="B114" s="386"/>
      <c r="C114" s="64" t="s">
        <v>193</v>
      </c>
      <c r="D114" s="49" t="s">
        <v>114</v>
      </c>
      <c r="E114" s="49" t="s">
        <v>114</v>
      </c>
      <c r="F114" s="49" t="s">
        <v>114</v>
      </c>
      <c r="G114" s="49" t="s">
        <v>114</v>
      </c>
      <c r="H114" s="49" t="s">
        <v>114</v>
      </c>
      <c r="I114" s="81">
        <v>0</v>
      </c>
      <c r="J114" s="81">
        <v>0</v>
      </c>
      <c r="K114" s="81">
        <v>0</v>
      </c>
      <c r="L114" s="66" t="s">
        <v>14</v>
      </c>
      <c r="M114" s="66" t="s">
        <v>14</v>
      </c>
    </row>
    <row r="115" spans="1:13" ht="15.75" customHeight="1" x14ac:dyDescent="0.25">
      <c r="A115" s="334"/>
      <c r="B115" s="386"/>
      <c r="C115" s="64" t="s">
        <v>192</v>
      </c>
      <c r="D115" s="49" t="s">
        <v>114</v>
      </c>
      <c r="E115" s="49" t="s">
        <v>114</v>
      </c>
      <c r="F115" s="49" t="s">
        <v>114</v>
      </c>
      <c r="G115" s="49" t="s">
        <v>114</v>
      </c>
      <c r="H115" s="49" t="s">
        <v>114</v>
      </c>
      <c r="I115" s="81">
        <v>0</v>
      </c>
      <c r="J115" s="81">
        <v>0</v>
      </c>
      <c r="K115" s="81">
        <v>0</v>
      </c>
      <c r="L115" s="66" t="s">
        <v>14</v>
      </c>
      <c r="M115" s="66" t="s">
        <v>14</v>
      </c>
    </row>
    <row r="116" spans="1:13" ht="18" customHeight="1" x14ac:dyDescent="0.25">
      <c r="A116" s="334" t="s">
        <v>152</v>
      </c>
      <c r="B116" s="386" t="s">
        <v>672</v>
      </c>
      <c r="C116" s="59" t="s">
        <v>200</v>
      </c>
      <c r="D116" s="60" t="s">
        <v>114</v>
      </c>
      <c r="E116" s="60" t="s">
        <v>114</v>
      </c>
      <c r="F116" s="60" t="s">
        <v>114</v>
      </c>
      <c r="G116" s="60" t="s">
        <v>114</v>
      </c>
      <c r="H116" s="60" t="s">
        <v>114</v>
      </c>
      <c r="I116" s="81">
        <v>653.4</v>
      </c>
      <c r="J116" s="81">
        <v>490.05</v>
      </c>
      <c r="K116" s="81">
        <v>490.05</v>
      </c>
      <c r="L116" s="63">
        <v>75</v>
      </c>
      <c r="M116" s="63">
        <v>100</v>
      </c>
    </row>
    <row r="117" spans="1:13" ht="15.75" customHeight="1" x14ac:dyDescent="0.25">
      <c r="A117" s="334"/>
      <c r="B117" s="386"/>
      <c r="C117" s="64" t="s">
        <v>199</v>
      </c>
      <c r="D117" s="49">
        <v>812</v>
      </c>
      <c r="E117" s="49" t="s">
        <v>219</v>
      </c>
      <c r="F117" s="49" t="s">
        <v>241</v>
      </c>
      <c r="G117" s="49">
        <v>600</v>
      </c>
      <c r="H117" s="49" t="s">
        <v>243</v>
      </c>
      <c r="I117" s="81">
        <v>653.4</v>
      </c>
      <c r="J117" s="81">
        <v>490.05</v>
      </c>
      <c r="K117" s="81">
        <v>490.05</v>
      </c>
      <c r="L117" s="66">
        <v>75</v>
      </c>
      <c r="M117" s="66">
        <v>100</v>
      </c>
    </row>
    <row r="118" spans="1:13" ht="15.75" customHeight="1" x14ac:dyDescent="0.25">
      <c r="A118" s="334"/>
      <c r="B118" s="386"/>
      <c r="C118" s="64" t="s">
        <v>195</v>
      </c>
      <c r="D118" s="49" t="s">
        <v>114</v>
      </c>
      <c r="E118" s="49" t="s">
        <v>114</v>
      </c>
      <c r="F118" s="49" t="s">
        <v>114</v>
      </c>
      <c r="G118" s="49" t="s">
        <v>114</v>
      </c>
      <c r="H118" s="49" t="s">
        <v>114</v>
      </c>
      <c r="I118" s="81">
        <v>0</v>
      </c>
      <c r="J118" s="81">
        <v>0</v>
      </c>
      <c r="K118" s="81">
        <v>0</v>
      </c>
      <c r="L118" s="66" t="s">
        <v>14</v>
      </c>
      <c r="M118" s="66" t="s">
        <v>14</v>
      </c>
    </row>
    <row r="119" spans="1:13" ht="15.75" customHeight="1" x14ac:dyDescent="0.25">
      <c r="A119" s="334"/>
      <c r="B119" s="386"/>
      <c r="C119" s="64" t="s">
        <v>194</v>
      </c>
      <c r="D119" s="49" t="s">
        <v>114</v>
      </c>
      <c r="E119" s="49" t="s">
        <v>114</v>
      </c>
      <c r="F119" s="49" t="s">
        <v>114</v>
      </c>
      <c r="G119" s="49" t="s">
        <v>114</v>
      </c>
      <c r="H119" s="49" t="s">
        <v>114</v>
      </c>
      <c r="I119" s="81">
        <v>0</v>
      </c>
      <c r="J119" s="81">
        <v>0</v>
      </c>
      <c r="K119" s="81">
        <v>0</v>
      </c>
      <c r="L119" s="66" t="s">
        <v>14</v>
      </c>
      <c r="M119" s="66" t="s">
        <v>14</v>
      </c>
    </row>
    <row r="120" spans="1:13" ht="15.75" customHeight="1" x14ac:dyDescent="0.25">
      <c r="A120" s="334"/>
      <c r="B120" s="386"/>
      <c r="C120" s="64" t="s">
        <v>193</v>
      </c>
      <c r="D120" s="49" t="s">
        <v>114</v>
      </c>
      <c r="E120" s="49" t="s">
        <v>114</v>
      </c>
      <c r="F120" s="49" t="s">
        <v>114</v>
      </c>
      <c r="G120" s="49" t="s">
        <v>114</v>
      </c>
      <c r="H120" s="49" t="s">
        <v>114</v>
      </c>
      <c r="I120" s="81">
        <v>0</v>
      </c>
      <c r="J120" s="81">
        <v>0</v>
      </c>
      <c r="K120" s="81">
        <v>0</v>
      </c>
      <c r="L120" s="66" t="s">
        <v>14</v>
      </c>
      <c r="M120" s="66" t="s">
        <v>14</v>
      </c>
    </row>
    <row r="121" spans="1:13" ht="15.75" customHeight="1" x14ac:dyDescent="0.25">
      <c r="A121" s="334"/>
      <c r="B121" s="386"/>
      <c r="C121" s="64" t="s">
        <v>192</v>
      </c>
      <c r="D121" s="49" t="s">
        <v>114</v>
      </c>
      <c r="E121" s="49" t="s">
        <v>114</v>
      </c>
      <c r="F121" s="49" t="s">
        <v>114</v>
      </c>
      <c r="G121" s="49" t="s">
        <v>114</v>
      </c>
      <c r="H121" s="49" t="s">
        <v>114</v>
      </c>
      <c r="I121" s="81">
        <v>0</v>
      </c>
      <c r="J121" s="81">
        <v>0</v>
      </c>
      <c r="K121" s="81">
        <v>0</v>
      </c>
      <c r="L121" s="66" t="s">
        <v>14</v>
      </c>
      <c r="M121" s="66" t="s">
        <v>14</v>
      </c>
    </row>
    <row r="122" spans="1:13" ht="18" customHeight="1" x14ac:dyDescent="0.25">
      <c r="A122" s="334" t="s">
        <v>151</v>
      </c>
      <c r="B122" s="386" t="s">
        <v>150</v>
      </c>
      <c r="C122" s="59" t="s">
        <v>200</v>
      </c>
      <c r="D122" s="60" t="s">
        <v>114</v>
      </c>
      <c r="E122" s="60" t="s">
        <v>114</v>
      </c>
      <c r="F122" s="60" t="s">
        <v>114</v>
      </c>
      <c r="G122" s="60" t="s">
        <v>114</v>
      </c>
      <c r="H122" s="60" t="s">
        <v>114</v>
      </c>
      <c r="I122" s="81">
        <v>544.29999999999995</v>
      </c>
      <c r="J122" s="81">
        <v>408.22500000000002</v>
      </c>
      <c r="K122" s="81">
        <v>408.22500000000002</v>
      </c>
      <c r="L122" s="63">
        <v>75.000000000000014</v>
      </c>
      <c r="M122" s="63">
        <v>100</v>
      </c>
    </row>
    <row r="123" spans="1:13" ht="15.75" customHeight="1" x14ac:dyDescent="0.25">
      <c r="A123" s="334"/>
      <c r="B123" s="386"/>
      <c r="C123" s="64" t="s">
        <v>199</v>
      </c>
      <c r="D123" s="49">
        <v>812</v>
      </c>
      <c r="E123" s="231" t="s">
        <v>219</v>
      </c>
      <c r="F123" s="49" t="s">
        <v>241</v>
      </c>
      <c r="G123" s="49">
        <v>600</v>
      </c>
      <c r="H123" s="49" t="s">
        <v>242</v>
      </c>
      <c r="I123" s="81">
        <v>544.29999999999995</v>
      </c>
      <c r="J123" s="81">
        <v>408.22500000000002</v>
      </c>
      <c r="K123" s="81">
        <v>408.22500000000002</v>
      </c>
      <c r="L123" s="66">
        <v>75.000000000000014</v>
      </c>
      <c r="M123" s="66">
        <v>100</v>
      </c>
    </row>
    <row r="124" spans="1:13" ht="15.75" customHeight="1" x14ac:dyDescent="0.25">
      <c r="A124" s="334"/>
      <c r="B124" s="386"/>
      <c r="C124" s="64" t="s">
        <v>195</v>
      </c>
      <c r="D124" s="49" t="s">
        <v>114</v>
      </c>
      <c r="E124" s="49" t="s">
        <v>114</v>
      </c>
      <c r="F124" s="49" t="s">
        <v>114</v>
      </c>
      <c r="G124" s="49" t="s">
        <v>114</v>
      </c>
      <c r="H124" s="49" t="s">
        <v>114</v>
      </c>
      <c r="I124" s="81">
        <v>0</v>
      </c>
      <c r="J124" s="81">
        <v>0</v>
      </c>
      <c r="K124" s="81">
        <v>0</v>
      </c>
      <c r="L124" s="66" t="s">
        <v>14</v>
      </c>
      <c r="M124" s="66" t="s">
        <v>14</v>
      </c>
    </row>
    <row r="125" spans="1:13" ht="15.75" customHeight="1" x14ac:dyDescent="0.25">
      <c r="A125" s="334"/>
      <c r="B125" s="386"/>
      <c r="C125" s="64" t="s">
        <v>194</v>
      </c>
      <c r="D125" s="49" t="s">
        <v>114</v>
      </c>
      <c r="E125" s="49" t="s">
        <v>114</v>
      </c>
      <c r="F125" s="49" t="s">
        <v>114</v>
      </c>
      <c r="G125" s="49" t="s">
        <v>114</v>
      </c>
      <c r="H125" s="49" t="s">
        <v>114</v>
      </c>
      <c r="I125" s="81">
        <v>0</v>
      </c>
      <c r="J125" s="81">
        <v>0</v>
      </c>
      <c r="K125" s="81">
        <v>0</v>
      </c>
      <c r="L125" s="66" t="s">
        <v>14</v>
      </c>
      <c r="M125" s="66" t="s">
        <v>14</v>
      </c>
    </row>
    <row r="126" spans="1:13" ht="15.75" customHeight="1" x14ac:dyDescent="0.25">
      <c r="A126" s="334"/>
      <c r="B126" s="386"/>
      <c r="C126" s="64" t="s">
        <v>193</v>
      </c>
      <c r="D126" s="49" t="s">
        <v>114</v>
      </c>
      <c r="E126" s="49" t="s">
        <v>114</v>
      </c>
      <c r="F126" s="49" t="s">
        <v>114</v>
      </c>
      <c r="G126" s="49" t="s">
        <v>114</v>
      </c>
      <c r="H126" s="49" t="s">
        <v>114</v>
      </c>
      <c r="I126" s="81">
        <v>0</v>
      </c>
      <c r="J126" s="81">
        <v>0</v>
      </c>
      <c r="K126" s="81">
        <v>0</v>
      </c>
      <c r="L126" s="66" t="s">
        <v>14</v>
      </c>
      <c r="M126" s="66" t="s">
        <v>14</v>
      </c>
    </row>
    <row r="127" spans="1:13" ht="15.75" customHeight="1" x14ac:dyDescent="0.25">
      <c r="A127" s="334"/>
      <c r="B127" s="386"/>
      <c r="C127" s="64" t="s">
        <v>192</v>
      </c>
      <c r="D127" s="49" t="s">
        <v>114</v>
      </c>
      <c r="E127" s="49" t="s">
        <v>114</v>
      </c>
      <c r="F127" s="49" t="s">
        <v>114</v>
      </c>
      <c r="G127" s="49" t="s">
        <v>114</v>
      </c>
      <c r="H127" s="49" t="s">
        <v>114</v>
      </c>
      <c r="I127" s="81">
        <v>0</v>
      </c>
      <c r="J127" s="81">
        <v>0</v>
      </c>
      <c r="K127" s="81">
        <v>0</v>
      </c>
      <c r="L127" s="66" t="s">
        <v>14</v>
      </c>
      <c r="M127" s="66" t="s">
        <v>14</v>
      </c>
    </row>
    <row r="128" spans="1:13" ht="18" customHeight="1" x14ac:dyDescent="0.25">
      <c r="A128" s="334" t="s">
        <v>149</v>
      </c>
      <c r="B128" s="386" t="s">
        <v>148</v>
      </c>
      <c r="C128" s="59" t="s">
        <v>200</v>
      </c>
      <c r="D128" s="60" t="s">
        <v>114</v>
      </c>
      <c r="E128" s="60" t="s">
        <v>114</v>
      </c>
      <c r="F128" s="60" t="s">
        <v>114</v>
      </c>
      <c r="G128" s="60" t="s">
        <v>114</v>
      </c>
      <c r="H128" s="60" t="s">
        <v>114</v>
      </c>
      <c r="I128" s="81">
        <v>365.7</v>
      </c>
      <c r="J128" s="81">
        <v>274.27499999999998</v>
      </c>
      <c r="K128" s="81">
        <v>274.27499999999998</v>
      </c>
      <c r="L128" s="63">
        <v>75</v>
      </c>
      <c r="M128" s="63">
        <v>100</v>
      </c>
    </row>
    <row r="129" spans="1:13" ht="15.75" customHeight="1" x14ac:dyDescent="0.25">
      <c r="A129" s="334"/>
      <c r="B129" s="386"/>
      <c r="C129" s="64" t="s">
        <v>199</v>
      </c>
      <c r="D129" s="49">
        <v>812</v>
      </c>
      <c r="E129" s="231" t="s">
        <v>219</v>
      </c>
      <c r="F129" s="49" t="s">
        <v>241</v>
      </c>
      <c r="G129" s="49">
        <v>600</v>
      </c>
      <c r="H129" s="49" t="s">
        <v>240</v>
      </c>
      <c r="I129" s="81">
        <v>365.7</v>
      </c>
      <c r="J129" s="81">
        <v>274.27499999999998</v>
      </c>
      <c r="K129" s="81">
        <v>274.27499999999998</v>
      </c>
      <c r="L129" s="66">
        <v>75</v>
      </c>
      <c r="M129" s="66">
        <v>100</v>
      </c>
    </row>
    <row r="130" spans="1:13" ht="15.75" customHeight="1" x14ac:dyDescent="0.25">
      <c r="A130" s="334"/>
      <c r="B130" s="386"/>
      <c r="C130" s="64" t="s">
        <v>195</v>
      </c>
      <c r="D130" s="49" t="s">
        <v>114</v>
      </c>
      <c r="E130" s="49" t="s">
        <v>114</v>
      </c>
      <c r="F130" s="49" t="s">
        <v>114</v>
      </c>
      <c r="G130" s="49" t="s">
        <v>114</v>
      </c>
      <c r="H130" s="49" t="s">
        <v>114</v>
      </c>
      <c r="I130" s="81">
        <v>0</v>
      </c>
      <c r="J130" s="81">
        <v>0</v>
      </c>
      <c r="K130" s="81">
        <v>0</v>
      </c>
      <c r="L130" s="66" t="s">
        <v>14</v>
      </c>
      <c r="M130" s="50" t="s">
        <v>14</v>
      </c>
    </row>
    <row r="131" spans="1:13" ht="15.75" customHeight="1" x14ac:dyDescent="0.25">
      <c r="A131" s="334"/>
      <c r="B131" s="386"/>
      <c r="C131" s="64" t="s">
        <v>194</v>
      </c>
      <c r="D131" s="49" t="s">
        <v>114</v>
      </c>
      <c r="E131" s="49" t="s">
        <v>114</v>
      </c>
      <c r="F131" s="49" t="s">
        <v>114</v>
      </c>
      <c r="G131" s="49" t="s">
        <v>114</v>
      </c>
      <c r="H131" s="49" t="s">
        <v>114</v>
      </c>
      <c r="I131" s="81">
        <v>0</v>
      </c>
      <c r="J131" s="81">
        <v>0</v>
      </c>
      <c r="K131" s="81">
        <v>0</v>
      </c>
      <c r="L131" s="66" t="s">
        <v>14</v>
      </c>
      <c r="M131" s="50" t="s">
        <v>14</v>
      </c>
    </row>
    <row r="132" spans="1:13" ht="15.75" customHeight="1" x14ac:dyDescent="0.25">
      <c r="A132" s="334"/>
      <c r="B132" s="386"/>
      <c r="C132" s="64" t="s">
        <v>193</v>
      </c>
      <c r="D132" s="49" t="s">
        <v>114</v>
      </c>
      <c r="E132" s="49" t="s">
        <v>114</v>
      </c>
      <c r="F132" s="49" t="s">
        <v>114</v>
      </c>
      <c r="G132" s="49" t="s">
        <v>114</v>
      </c>
      <c r="H132" s="49" t="s">
        <v>114</v>
      </c>
      <c r="I132" s="81">
        <v>0</v>
      </c>
      <c r="J132" s="81">
        <v>0</v>
      </c>
      <c r="K132" s="81">
        <v>0</v>
      </c>
      <c r="L132" s="66" t="s">
        <v>14</v>
      </c>
      <c r="M132" s="50" t="s">
        <v>14</v>
      </c>
    </row>
    <row r="133" spans="1:13" ht="15.75" customHeight="1" x14ac:dyDescent="0.25">
      <c r="A133" s="334"/>
      <c r="B133" s="386"/>
      <c r="C133" s="64" t="s">
        <v>192</v>
      </c>
      <c r="D133" s="49" t="s">
        <v>114</v>
      </c>
      <c r="E133" s="49" t="s">
        <v>114</v>
      </c>
      <c r="F133" s="49" t="s">
        <v>114</v>
      </c>
      <c r="G133" s="49" t="s">
        <v>114</v>
      </c>
      <c r="H133" s="49" t="s">
        <v>114</v>
      </c>
      <c r="I133" s="81">
        <v>0</v>
      </c>
      <c r="J133" s="81">
        <v>0</v>
      </c>
      <c r="K133" s="81">
        <v>0</v>
      </c>
      <c r="L133" s="66" t="s">
        <v>14</v>
      </c>
      <c r="M133" s="66" t="s">
        <v>14</v>
      </c>
    </row>
    <row r="134" spans="1:13" ht="18" customHeight="1" x14ac:dyDescent="0.25">
      <c r="A134" s="334" t="s">
        <v>147</v>
      </c>
      <c r="B134" s="386" t="s">
        <v>146</v>
      </c>
      <c r="C134" s="59" t="s">
        <v>200</v>
      </c>
      <c r="D134" s="60" t="s">
        <v>114</v>
      </c>
      <c r="E134" s="60" t="s">
        <v>114</v>
      </c>
      <c r="F134" s="60" t="s">
        <v>114</v>
      </c>
      <c r="G134" s="60" t="s">
        <v>114</v>
      </c>
      <c r="H134" s="60" t="s">
        <v>114</v>
      </c>
      <c r="I134" s="81">
        <v>440443.9</v>
      </c>
      <c r="J134" s="81">
        <v>440443.9</v>
      </c>
      <c r="K134" s="81">
        <v>190514.5</v>
      </c>
      <c r="L134" s="63">
        <v>43.255111490929941</v>
      </c>
      <c r="M134" s="63">
        <v>43.255111490929941</v>
      </c>
    </row>
    <row r="135" spans="1:13" ht="15.75" customHeight="1" x14ac:dyDescent="0.25">
      <c r="A135" s="334"/>
      <c r="B135" s="386"/>
      <c r="C135" s="64" t="s">
        <v>199</v>
      </c>
      <c r="D135" s="49" t="s">
        <v>114</v>
      </c>
      <c r="E135" s="49" t="s">
        <v>114</v>
      </c>
      <c r="F135" s="49" t="s">
        <v>114</v>
      </c>
      <c r="G135" s="49" t="s">
        <v>114</v>
      </c>
      <c r="H135" s="49" t="s">
        <v>114</v>
      </c>
      <c r="I135" s="81">
        <v>0</v>
      </c>
      <c r="J135" s="81">
        <v>0</v>
      </c>
      <c r="K135" s="81">
        <v>0</v>
      </c>
      <c r="L135" s="66" t="s">
        <v>14</v>
      </c>
      <c r="M135" s="50" t="s">
        <v>14</v>
      </c>
    </row>
    <row r="136" spans="1:13" ht="15.75" customHeight="1" x14ac:dyDescent="0.25">
      <c r="A136" s="334"/>
      <c r="B136" s="386"/>
      <c r="C136" s="64" t="s">
        <v>195</v>
      </c>
      <c r="D136" s="49" t="s">
        <v>114</v>
      </c>
      <c r="E136" s="49" t="s">
        <v>114</v>
      </c>
      <c r="F136" s="49" t="s">
        <v>114</v>
      </c>
      <c r="G136" s="49" t="s">
        <v>114</v>
      </c>
      <c r="H136" s="49" t="s">
        <v>114</v>
      </c>
      <c r="I136" s="81">
        <v>0</v>
      </c>
      <c r="J136" s="81">
        <v>0</v>
      </c>
      <c r="K136" s="81">
        <v>0</v>
      </c>
      <c r="L136" s="66" t="s">
        <v>14</v>
      </c>
      <c r="M136" s="50" t="s">
        <v>14</v>
      </c>
    </row>
    <row r="137" spans="1:13" ht="15.75" customHeight="1" x14ac:dyDescent="0.25">
      <c r="A137" s="334"/>
      <c r="B137" s="386"/>
      <c r="C137" s="64" t="s">
        <v>194</v>
      </c>
      <c r="D137" s="49" t="s">
        <v>114</v>
      </c>
      <c r="E137" s="49" t="s">
        <v>114</v>
      </c>
      <c r="F137" s="49" t="s">
        <v>114</v>
      </c>
      <c r="G137" s="49" t="s">
        <v>114</v>
      </c>
      <c r="H137" s="49" t="s">
        <v>114</v>
      </c>
      <c r="I137" s="81">
        <v>0</v>
      </c>
      <c r="J137" s="81">
        <v>0</v>
      </c>
      <c r="K137" s="81">
        <v>0</v>
      </c>
      <c r="L137" s="66" t="s">
        <v>14</v>
      </c>
      <c r="M137" s="50" t="s">
        <v>14</v>
      </c>
    </row>
    <row r="138" spans="1:13" ht="15.75" customHeight="1" x14ac:dyDescent="0.25">
      <c r="A138" s="334"/>
      <c r="B138" s="386"/>
      <c r="C138" s="64" t="s">
        <v>193</v>
      </c>
      <c r="D138" s="49" t="s">
        <v>114</v>
      </c>
      <c r="E138" s="49" t="s">
        <v>114</v>
      </c>
      <c r="F138" s="49" t="s">
        <v>114</v>
      </c>
      <c r="G138" s="49" t="s">
        <v>114</v>
      </c>
      <c r="H138" s="49" t="s">
        <v>114</v>
      </c>
      <c r="I138" s="81">
        <v>0</v>
      </c>
      <c r="J138" s="81">
        <v>0</v>
      </c>
      <c r="K138" s="81">
        <v>0</v>
      </c>
      <c r="L138" s="66" t="s">
        <v>14</v>
      </c>
      <c r="M138" s="50" t="s">
        <v>14</v>
      </c>
    </row>
    <row r="139" spans="1:13" ht="53.25" customHeight="1" x14ac:dyDescent="0.25">
      <c r="A139" s="334"/>
      <c r="B139" s="386"/>
      <c r="C139" s="64" t="s">
        <v>192</v>
      </c>
      <c r="D139" s="49">
        <v>812</v>
      </c>
      <c r="E139" s="49" t="s">
        <v>219</v>
      </c>
      <c r="F139" s="49" t="s">
        <v>239</v>
      </c>
      <c r="G139" s="49">
        <v>900</v>
      </c>
      <c r="H139" s="49" t="s">
        <v>238</v>
      </c>
      <c r="I139" s="81">
        <v>440443.9</v>
      </c>
      <c r="J139" s="81">
        <v>440443.9</v>
      </c>
      <c r="K139" s="81">
        <v>190514.5</v>
      </c>
      <c r="L139" s="66">
        <v>43.255111490929941</v>
      </c>
      <c r="M139" s="66">
        <v>43.255111490929941</v>
      </c>
    </row>
    <row r="140" spans="1:13" ht="22.5" customHeight="1" x14ac:dyDescent="0.25">
      <c r="A140" s="334"/>
      <c r="B140" s="386" t="s">
        <v>876</v>
      </c>
      <c r="C140" s="159" t="s">
        <v>200</v>
      </c>
      <c r="D140" s="60" t="s">
        <v>114</v>
      </c>
      <c r="E140" s="60" t="s">
        <v>114</v>
      </c>
      <c r="F140" s="60" t="s">
        <v>114</v>
      </c>
      <c r="G140" s="60" t="s">
        <v>114</v>
      </c>
      <c r="H140" s="60" t="s">
        <v>114</v>
      </c>
      <c r="I140" s="81">
        <v>263.83298000000002</v>
      </c>
      <c r="J140" s="81">
        <v>263.83298000000002</v>
      </c>
      <c r="K140" s="81">
        <v>256.31893000000002</v>
      </c>
      <c r="L140" s="63">
        <v>97.15196712708169</v>
      </c>
      <c r="M140" s="63">
        <v>97.15196712708169</v>
      </c>
    </row>
    <row r="141" spans="1:13" ht="21" customHeight="1" x14ac:dyDescent="0.25">
      <c r="A141" s="334"/>
      <c r="B141" s="386"/>
      <c r="C141" s="290" t="s">
        <v>199</v>
      </c>
      <c r="D141" s="49">
        <v>812</v>
      </c>
      <c r="E141" s="231" t="s">
        <v>219</v>
      </c>
      <c r="F141" s="49" t="s">
        <v>1045</v>
      </c>
      <c r="G141" s="49">
        <v>200</v>
      </c>
      <c r="H141" s="49" t="s">
        <v>878</v>
      </c>
      <c r="I141" s="81">
        <v>263.83298000000002</v>
      </c>
      <c r="J141" s="81">
        <v>263.83298000000002</v>
      </c>
      <c r="K141" s="81">
        <v>256.31893000000002</v>
      </c>
      <c r="L141" s="66">
        <v>97.15196712708169</v>
      </c>
      <c r="M141" s="66">
        <v>97.15196712708169</v>
      </c>
    </row>
    <row r="142" spans="1:13" ht="18.75" customHeight="1" x14ac:dyDescent="0.25">
      <c r="A142" s="334"/>
      <c r="B142" s="386"/>
      <c r="C142" s="290" t="s">
        <v>195</v>
      </c>
      <c r="D142" s="49" t="s">
        <v>114</v>
      </c>
      <c r="E142" s="49" t="s">
        <v>114</v>
      </c>
      <c r="F142" s="49" t="s">
        <v>114</v>
      </c>
      <c r="G142" s="49" t="s">
        <v>114</v>
      </c>
      <c r="H142" s="49" t="s">
        <v>114</v>
      </c>
      <c r="I142" s="81">
        <v>0</v>
      </c>
      <c r="J142" s="81">
        <v>0</v>
      </c>
      <c r="K142" s="81">
        <v>0</v>
      </c>
      <c r="L142" s="66" t="s">
        <v>14</v>
      </c>
      <c r="M142" s="158" t="s">
        <v>14</v>
      </c>
    </row>
    <row r="143" spans="1:13" ht="20.25" customHeight="1" x14ac:dyDescent="0.25">
      <c r="A143" s="334"/>
      <c r="B143" s="386"/>
      <c r="C143" s="290" t="s">
        <v>194</v>
      </c>
      <c r="D143" s="49" t="s">
        <v>114</v>
      </c>
      <c r="E143" s="49" t="s">
        <v>114</v>
      </c>
      <c r="F143" s="49" t="s">
        <v>114</v>
      </c>
      <c r="G143" s="49" t="s">
        <v>114</v>
      </c>
      <c r="H143" s="49" t="s">
        <v>114</v>
      </c>
      <c r="I143" s="81">
        <v>0</v>
      </c>
      <c r="J143" s="81">
        <v>0</v>
      </c>
      <c r="K143" s="81">
        <v>0</v>
      </c>
      <c r="L143" s="66" t="s">
        <v>14</v>
      </c>
      <c r="M143" s="158" t="s">
        <v>14</v>
      </c>
    </row>
    <row r="144" spans="1:13" ht="20.25" customHeight="1" x14ac:dyDescent="0.25">
      <c r="A144" s="334"/>
      <c r="B144" s="386"/>
      <c r="C144" s="290" t="s">
        <v>193</v>
      </c>
      <c r="D144" s="49" t="s">
        <v>114</v>
      </c>
      <c r="E144" s="49" t="s">
        <v>114</v>
      </c>
      <c r="F144" s="49" t="s">
        <v>114</v>
      </c>
      <c r="G144" s="49" t="s">
        <v>114</v>
      </c>
      <c r="H144" s="49" t="s">
        <v>114</v>
      </c>
      <c r="I144" s="81">
        <v>0</v>
      </c>
      <c r="J144" s="81">
        <v>0</v>
      </c>
      <c r="K144" s="81">
        <v>0</v>
      </c>
      <c r="L144" s="66" t="s">
        <v>14</v>
      </c>
      <c r="M144" s="158" t="s">
        <v>14</v>
      </c>
    </row>
    <row r="145" spans="1:13" ht="54" customHeight="1" x14ac:dyDescent="0.25">
      <c r="A145" s="334"/>
      <c r="B145" s="386"/>
      <c r="C145" s="290" t="s">
        <v>192</v>
      </c>
      <c r="D145" s="49" t="s">
        <v>114</v>
      </c>
      <c r="E145" s="49" t="s">
        <v>114</v>
      </c>
      <c r="F145" s="49" t="s">
        <v>114</v>
      </c>
      <c r="G145" s="49" t="s">
        <v>114</v>
      </c>
      <c r="H145" s="49" t="s">
        <v>114</v>
      </c>
      <c r="I145" s="81">
        <v>0</v>
      </c>
      <c r="J145" s="81">
        <v>0</v>
      </c>
      <c r="K145" s="81">
        <v>0</v>
      </c>
      <c r="L145" s="66" t="s">
        <v>14</v>
      </c>
      <c r="M145" s="66" t="s">
        <v>14</v>
      </c>
    </row>
    <row r="146" spans="1:13" ht="18" customHeight="1" x14ac:dyDescent="0.3">
      <c r="A146" s="387">
        <v>3</v>
      </c>
      <c r="B146" s="343" t="s">
        <v>771</v>
      </c>
      <c r="C146" s="51" t="s">
        <v>200</v>
      </c>
      <c r="D146" s="52" t="s">
        <v>114</v>
      </c>
      <c r="E146" s="52" t="s">
        <v>114</v>
      </c>
      <c r="F146" s="52" t="s">
        <v>114</v>
      </c>
      <c r="G146" s="52" t="s">
        <v>114</v>
      </c>
      <c r="H146" s="52" t="s">
        <v>114</v>
      </c>
      <c r="I146" s="192">
        <v>0</v>
      </c>
      <c r="J146" s="192">
        <v>0</v>
      </c>
      <c r="K146" s="192">
        <v>0</v>
      </c>
      <c r="L146" s="53" t="s">
        <v>14</v>
      </c>
      <c r="M146" s="53" t="s">
        <v>14</v>
      </c>
    </row>
    <row r="147" spans="1:13" ht="15.75" customHeight="1" x14ac:dyDescent="0.25">
      <c r="A147" s="387"/>
      <c r="B147" s="343"/>
      <c r="C147" s="54" t="s">
        <v>199</v>
      </c>
      <c r="D147" s="52">
        <v>882</v>
      </c>
      <c r="E147" s="52" t="s">
        <v>114</v>
      </c>
      <c r="F147" s="52" t="s">
        <v>237</v>
      </c>
      <c r="G147" s="52" t="s">
        <v>114</v>
      </c>
      <c r="H147" s="52" t="s">
        <v>114</v>
      </c>
      <c r="I147" s="192">
        <v>0</v>
      </c>
      <c r="J147" s="192">
        <v>0</v>
      </c>
      <c r="K147" s="192">
        <v>0</v>
      </c>
      <c r="L147" s="53" t="s">
        <v>14</v>
      </c>
      <c r="M147" s="53" t="s">
        <v>14</v>
      </c>
    </row>
    <row r="148" spans="1:13" ht="15.75" customHeight="1" x14ac:dyDescent="0.25">
      <c r="A148" s="387"/>
      <c r="B148" s="343"/>
      <c r="C148" s="54" t="s">
        <v>195</v>
      </c>
      <c r="D148" s="52"/>
      <c r="E148" s="52" t="s">
        <v>114</v>
      </c>
      <c r="F148" s="52"/>
      <c r="G148" s="52" t="s">
        <v>114</v>
      </c>
      <c r="H148" s="52" t="s">
        <v>114</v>
      </c>
      <c r="I148" s="192">
        <v>0</v>
      </c>
      <c r="J148" s="192">
        <v>0</v>
      </c>
      <c r="K148" s="192">
        <v>0</v>
      </c>
      <c r="L148" s="53" t="s">
        <v>14</v>
      </c>
      <c r="M148" s="40" t="s">
        <v>14</v>
      </c>
    </row>
    <row r="149" spans="1:13" ht="15.75" customHeight="1" x14ac:dyDescent="0.3">
      <c r="A149" s="387"/>
      <c r="B149" s="343"/>
      <c r="C149" s="51" t="s">
        <v>194</v>
      </c>
      <c r="D149" s="52" t="s">
        <v>114</v>
      </c>
      <c r="E149" s="52" t="s">
        <v>114</v>
      </c>
      <c r="F149" s="52" t="s">
        <v>114</v>
      </c>
      <c r="G149" s="52" t="s">
        <v>114</v>
      </c>
      <c r="H149" s="52" t="s">
        <v>114</v>
      </c>
      <c r="I149" s="192">
        <v>0</v>
      </c>
      <c r="J149" s="192">
        <v>0</v>
      </c>
      <c r="K149" s="192">
        <v>0</v>
      </c>
      <c r="L149" s="53" t="s">
        <v>14</v>
      </c>
      <c r="M149" s="40" t="s">
        <v>14</v>
      </c>
    </row>
    <row r="150" spans="1:13" ht="15.75" customHeight="1" x14ac:dyDescent="0.3">
      <c r="A150" s="387"/>
      <c r="B150" s="343"/>
      <c r="C150" s="51" t="s">
        <v>193</v>
      </c>
      <c r="D150" s="52" t="s">
        <v>114</v>
      </c>
      <c r="E150" s="52" t="s">
        <v>114</v>
      </c>
      <c r="F150" s="52" t="s">
        <v>114</v>
      </c>
      <c r="G150" s="52" t="s">
        <v>114</v>
      </c>
      <c r="H150" s="52" t="s">
        <v>114</v>
      </c>
      <c r="I150" s="192">
        <v>0</v>
      </c>
      <c r="J150" s="192">
        <v>0</v>
      </c>
      <c r="K150" s="192">
        <v>0</v>
      </c>
      <c r="L150" s="53" t="s">
        <v>14</v>
      </c>
      <c r="M150" s="40" t="s">
        <v>14</v>
      </c>
    </row>
    <row r="151" spans="1:13" ht="15.75" customHeight="1" x14ac:dyDescent="0.3">
      <c r="A151" s="387"/>
      <c r="B151" s="343"/>
      <c r="C151" s="51" t="s">
        <v>192</v>
      </c>
      <c r="D151" s="52" t="s">
        <v>114</v>
      </c>
      <c r="E151" s="52" t="s">
        <v>114</v>
      </c>
      <c r="F151" s="52" t="s">
        <v>114</v>
      </c>
      <c r="G151" s="52" t="s">
        <v>114</v>
      </c>
      <c r="H151" s="52" t="s">
        <v>114</v>
      </c>
      <c r="I151" s="192">
        <v>0</v>
      </c>
      <c r="J151" s="192">
        <v>0</v>
      </c>
      <c r="K151" s="192">
        <v>0</v>
      </c>
      <c r="L151" s="53" t="s">
        <v>14</v>
      </c>
      <c r="M151" s="53" t="s">
        <v>14</v>
      </c>
    </row>
    <row r="152" spans="1:13" ht="18" customHeight="1" x14ac:dyDescent="0.3">
      <c r="A152" s="387">
        <v>4</v>
      </c>
      <c r="B152" s="343" t="s">
        <v>772</v>
      </c>
      <c r="C152" s="51" t="s">
        <v>200</v>
      </c>
      <c r="D152" s="52" t="s">
        <v>114</v>
      </c>
      <c r="E152" s="52" t="s">
        <v>114</v>
      </c>
      <c r="F152" s="52" t="s">
        <v>114</v>
      </c>
      <c r="G152" s="52" t="s">
        <v>114</v>
      </c>
      <c r="H152" s="52" t="s">
        <v>114</v>
      </c>
      <c r="I152" s="192">
        <v>0</v>
      </c>
      <c r="J152" s="192">
        <v>0</v>
      </c>
      <c r="K152" s="192">
        <v>0</v>
      </c>
      <c r="L152" s="53" t="s">
        <v>14</v>
      </c>
      <c r="M152" s="53" t="s">
        <v>14</v>
      </c>
    </row>
    <row r="153" spans="1:13" ht="15.75" customHeight="1" x14ac:dyDescent="0.25">
      <c r="A153" s="387"/>
      <c r="B153" s="343"/>
      <c r="C153" s="54" t="s">
        <v>199</v>
      </c>
      <c r="D153" s="52">
        <v>882</v>
      </c>
      <c r="E153" s="52" t="s">
        <v>114</v>
      </c>
      <c r="F153" s="52" t="s">
        <v>236</v>
      </c>
      <c r="G153" s="52" t="s">
        <v>114</v>
      </c>
      <c r="H153" s="52" t="s">
        <v>114</v>
      </c>
      <c r="I153" s="192">
        <v>0</v>
      </c>
      <c r="J153" s="192">
        <v>0</v>
      </c>
      <c r="K153" s="192">
        <v>0</v>
      </c>
      <c r="L153" s="53" t="s">
        <v>14</v>
      </c>
      <c r="M153" s="53" t="s">
        <v>14</v>
      </c>
    </row>
    <row r="154" spans="1:13" ht="15.75" customHeight="1" x14ac:dyDescent="0.25">
      <c r="A154" s="387"/>
      <c r="B154" s="343"/>
      <c r="C154" s="54" t="s">
        <v>195</v>
      </c>
      <c r="D154" s="52"/>
      <c r="E154" s="52" t="s">
        <v>114</v>
      </c>
      <c r="F154" s="52"/>
      <c r="G154" s="52" t="s">
        <v>114</v>
      </c>
      <c r="H154" s="52" t="s">
        <v>114</v>
      </c>
      <c r="I154" s="192">
        <v>0</v>
      </c>
      <c r="J154" s="192">
        <v>0</v>
      </c>
      <c r="K154" s="192">
        <v>0</v>
      </c>
      <c r="L154" s="53" t="s">
        <v>14</v>
      </c>
      <c r="M154" s="40" t="s">
        <v>14</v>
      </c>
    </row>
    <row r="155" spans="1:13" ht="15.75" customHeight="1" x14ac:dyDescent="0.3">
      <c r="A155" s="387"/>
      <c r="B155" s="343"/>
      <c r="C155" s="51" t="s">
        <v>194</v>
      </c>
      <c r="D155" s="52" t="s">
        <v>114</v>
      </c>
      <c r="E155" s="52" t="s">
        <v>114</v>
      </c>
      <c r="F155" s="52" t="s">
        <v>114</v>
      </c>
      <c r="G155" s="52" t="s">
        <v>114</v>
      </c>
      <c r="H155" s="52" t="s">
        <v>114</v>
      </c>
      <c r="I155" s="192">
        <v>0</v>
      </c>
      <c r="J155" s="192">
        <v>0</v>
      </c>
      <c r="K155" s="192">
        <v>0</v>
      </c>
      <c r="L155" s="53" t="s">
        <v>14</v>
      </c>
      <c r="M155" s="40" t="s">
        <v>14</v>
      </c>
    </row>
    <row r="156" spans="1:13" ht="15.75" customHeight="1" x14ac:dyDescent="0.3">
      <c r="A156" s="387"/>
      <c r="B156" s="343"/>
      <c r="C156" s="51" t="s">
        <v>193</v>
      </c>
      <c r="D156" s="52" t="s">
        <v>114</v>
      </c>
      <c r="E156" s="52" t="s">
        <v>114</v>
      </c>
      <c r="F156" s="52" t="s">
        <v>114</v>
      </c>
      <c r="G156" s="52" t="s">
        <v>114</v>
      </c>
      <c r="H156" s="52" t="s">
        <v>114</v>
      </c>
      <c r="I156" s="192">
        <v>0</v>
      </c>
      <c r="J156" s="192">
        <v>0</v>
      </c>
      <c r="K156" s="192">
        <v>0</v>
      </c>
      <c r="L156" s="53" t="s">
        <v>14</v>
      </c>
      <c r="M156" s="40" t="s">
        <v>14</v>
      </c>
    </row>
    <row r="157" spans="1:13" ht="15.75" customHeight="1" x14ac:dyDescent="0.3">
      <c r="A157" s="387"/>
      <c r="B157" s="343"/>
      <c r="C157" s="51" t="s">
        <v>192</v>
      </c>
      <c r="D157" s="52" t="s">
        <v>115</v>
      </c>
      <c r="E157" s="52" t="s">
        <v>115</v>
      </c>
      <c r="F157" s="52" t="s">
        <v>115</v>
      </c>
      <c r="G157" s="52" t="s">
        <v>115</v>
      </c>
      <c r="H157" s="52" t="s">
        <v>115</v>
      </c>
      <c r="I157" s="192">
        <v>0</v>
      </c>
      <c r="J157" s="192">
        <v>0</v>
      </c>
      <c r="K157" s="192">
        <v>0</v>
      </c>
      <c r="L157" s="53" t="s">
        <v>14</v>
      </c>
      <c r="M157" s="53" t="s">
        <v>14</v>
      </c>
    </row>
    <row r="158" spans="1:13" ht="18" customHeight="1" x14ac:dyDescent="0.25">
      <c r="A158" s="398">
        <v>5</v>
      </c>
      <c r="B158" s="399" t="s">
        <v>774</v>
      </c>
      <c r="C158" s="72" t="s">
        <v>200</v>
      </c>
      <c r="D158" s="73" t="s">
        <v>114</v>
      </c>
      <c r="E158" s="73" t="s">
        <v>114</v>
      </c>
      <c r="F158" s="73" t="s">
        <v>114</v>
      </c>
      <c r="G158" s="73" t="s">
        <v>114</v>
      </c>
      <c r="H158" s="73" t="s">
        <v>114</v>
      </c>
      <c r="I158" s="194">
        <v>6104688.3642699998</v>
      </c>
      <c r="J158" s="194">
        <v>6014577.0562899997</v>
      </c>
      <c r="K158" s="194">
        <v>6009338.4569499996</v>
      </c>
      <c r="L158" s="74">
        <v>98.438087226891525</v>
      </c>
      <c r="M158" s="74">
        <v>99.912901617337795</v>
      </c>
    </row>
    <row r="159" spans="1:13" ht="39" x14ac:dyDescent="0.25">
      <c r="A159" s="398"/>
      <c r="B159" s="399"/>
      <c r="C159" s="72" t="s">
        <v>199</v>
      </c>
      <c r="D159" s="77" t="s">
        <v>235</v>
      </c>
      <c r="E159" s="73" t="s">
        <v>114</v>
      </c>
      <c r="F159" s="73" t="s">
        <v>234</v>
      </c>
      <c r="G159" s="73" t="s">
        <v>114</v>
      </c>
      <c r="H159" s="73" t="s">
        <v>114</v>
      </c>
      <c r="I159" s="194">
        <v>970346.36427000002</v>
      </c>
      <c r="J159" s="194">
        <v>880235.05628999998</v>
      </c>
      <c r="K159" s="194">
        <v>874996.45695000002</v>
      </c>
      <c r="L159" s="74">
        <v>90.173621416953253</v>
      </c>
      <c r="M159" s="74">
        <v>99.40486358699691</v>
      </c>
    </row>
    <row r="160" spans="1:13" ht="15.75" customHeight="1" x14ac:dyDescent="0.25">
      <c r="A160" s="398"/>
      <c r="B160" s="399"/>
      <c r="C160" s="72" t="s">
        <v>195</v>
      </c>
      <c r="D160" s="73">
        <v>882</v>
      </c>
      <c r="E160" s="73" t="s">
        <v>114</v>
      </c>
      <c r="F160" s="73"/>
      <c r="G160" s="73" t="s">
        <v>114</v>
      </c>
      <c r="H160" s="73" t="s">
        <v>114</v>
      </c>
      <c r="I160" s="194">
        <v>0</v>
      </c>
      <c r="J160" s="194">
        <v>0</v>
      </c>
      <c r="K160" s="194">
        <v>0</v>
      </c>
      <c r="L160" s="74" t="s">
        <v>14</v>
      </c>
      <c r="M160" s="74" t="s">
        <v>14</v>
      </c>
    </row>
    <row r="161" spans="1:13" ht="15.75" customHeight="1" x14ac:dyDescent="0.25">
      <c r="A161" s="398"/>
      <c r="B161" s="399"/>
      <c r="C161" s="72" t="s">
        <v>194</v>
      </c>
      <c r="D161" s="73" t="s">
        <v>114</v>
      </c>
      <c r="E161" s="73" t="s">
        <v>114</v>
      </c>
      <c r="F161" s="73" t="s">
        <v>114</v>
      </c>
      <c r="G161" s="73" t="s">
        <v>114</v>
      </c>
      <c r="H161" s="73" t="s">
        <v>114</v>
      </c>
      <c r="I161" s="194">
        <v>0</v>
      </c>
      <c r="J161" s="194">
        <v>0</v>
      </c>
      <c r="K161" s="194">
        <v>0</v>
      </c>
      <c r="L161" s="74" t="s">
        <v>14</v>
      </c>
      <c r="M161" s="75" t="s">
        <v>14</v>
      </c>
    </row>
    <row r="162" spans="1:13" ht="15.75" customHeight="1" x14ac:dyDescent="0.25">
      <c r="A162" s="398"/>
      <c r="B162" s="399"/>
      <c r="C162" s="72" t="s">
        <v>193</v>
      </c>
      <c r="D162" s="73" t="s">
        <v>114</v>
      </c>
      <c r="E162" s="73" t="s">
        <v>114</v>
      </c>
      <c r="F162" s="73" t="s">
        <v>114</v>
      </c>
      <c r="G162" s="73" t="s">
        <v>114</v>
      </c>
      <c r="H162" s="73" t="s">
        <v>114</v>
      </c>
      <c r="I162" s="194">
        <v>0</v>
      </c>
      <c r="J162" s="194">
        <v>0</v>
      </c>
      <c r="K162" s="194">
        <v>0</v>
      </c>
      <c r="L162" s="74" t="s">
        <v>14</v>
      </c>
      <c r="M162" s="75" t="s">
        <v>14</v>
      </c>
    </row>
    <row r="163" spans="1:13" ht="15.75" customHeight="1" x14ac:dyDescent="0.25">
      <c r="A163" s="398"/>
      <c r="B163" s="399"/>
      <c r="C163" s="72" t="s">
        <v>192</v>
      </c>
      <c r="D163" s="73" t="s">
        <v>114</v>
      </c>
      <c r="E163" s="73" t="s">
        <v>114</v>
      </c>
      <c r="F163" s="73" t="s">
        <v>114</v>
      </c>
      <c r="G163" s="73" t="s">
        <v>114</v>
      </c>
      <c r="H163" s="73" t="s">
        <v>114</v>
      </c>
      <c r="I163" s="194">
        <v>5134342</v>
      </c>
      <c r="J163" s="194">
        <v>5134342</v>
      </c>
      <c r="K163" s="194">
        <v>5134342</v>
      </c>
      <c r="L163" s="74">
        <v>100</v>
      </c>
      <c r="M163" s="75">
        <v>100</v>
      </c>
    </row>
    <row r="164" spans="1:13" ht="18" customHeight="1" x14ac:dyDescent="0.25">
      <c r="A164" s="332" t="s">
        <v>24</v>
      </c>
      <c r="B164" s="333" t="s">
        <v>284</v>
      </c>
      <c r="C164" s="76" t="s">
        <v>200</v>
      </c>
      <c r="D164" s="78" t="s">
        <v>114</v>
      </c>
      <c r="E164" s="78" t="s">
        <v>114</v>
      </c>
      <c r="F164" s="78" t="s">
        <v>114</v>
      </c>
      <c r="G164" s="78" t="s">
        <v>114</v>
      </c>
      <c r="H164" s="78" t="s">
        <v>114</v>
      </c>
      <c r="I164" s="195">
        <v>5949093.5</v>
      </c>
      <c r="J164" s="195">
        <v>5949093.5</v>
      </c>
      <c r="K164" s="195">
        <v>5949012.9919999996</v>
      </c>
      <c r="L164" s="80">
        <v>99.998646718193271</v>
      </c>
      <c r="M164" s="80">
        <v>99.998646718193271</v>
      </c>
    </row>
    <row r="165" spans="1:13" ht="15.75" customHeight="1" x14ac:dyDescent="0.25">
      <c r="A165" s="332"/>
      <c r="B165" s="333"/>
      <c r="C165" s="76" t="s">
        <v>199</v>
      </c>
      <c r="D165" s="78">
        <v>882</v>
      </c>
      <c r="E165" s="78" t="s">
        <v>114</v>
      </c>
      <c r="F165" s="78" t="s">
        <v>233</v>
      </c>
      <c r="G165" s="78" t="s">
        <v>114</v>
      </c>
      <c r="H165" s="78" t="s">
        <v>114</v>
      </c>
      <c r="I165" s="195">
        <v>814751.5</v>
      </c>
      <c r="J165" s="195">
        <v>814751.5</v>
      </c>
      <c r="K165" s="195">
        <v>814670.99199999997</v>
      </c>
      <c r="L165" s="80">
        <v>99.990118704905726</v>
      </c>
      <c r="M165" s="80">
        <v>99.990118704905726</v>
      </c>
    </row>
    <row r="166" spans="1:13" ht="15.75" customHeight="1" x14ac:dyDescent="0.25">
      <c r="A166" s="332"/>
      <c r="B166" s="333"/>
      <c r="C166" s="76" t="s">
        <v>195</v>
      </c>
      <c r="D166" s="78" t="s">
        <v>114</v>
      </c>
      <c r="E166" s="78" t="s">
        <v>114</v>
      </c>
      <c r="F166" s="78" t="s">
        <v>114</v>
      </c>
      <c r="G166" s="78" t="s">
        <v>114</v>
      </c>
      <c r="H166" s="78" t="s">
        <v>114</v>
      </c>
      <c r="I166" s="195">
        <v>0</v>
      </c>
      <c r="J166" s="195">
        <v>0</v>
      </c>
      <c r="K166" s="195">
        <v>0</v>
      </c>
      <c r="L166" s="80" t="s">
        <v>14</v>
      </c>
      <c r="M166" s="80" t="s">
        <v>14</v>
      </c>
    </row>
    <row r="167" spans="1:13" ht="15.75" customHeight="1" x14ac:dyDescent="0.25">
      <c r="A167" s="332"/>
      <c r="B167" s="333"/>
      <c r="C167" s="76" t="s">
        <v>194</v>
      </c>
      <c r="D167" s="78" t="s">
        <v>114</v>
      </c>
      <c r="E167" s="78" t="s">
        <v>114</v>
      </c>
      <c r="F167" s="78" t="s">
        <v>114</v>
      </c>
      <c r="G167" s="78" t="s">
        <v>114</v>
      </c>
      <c r="H167" s="78" t="s">
        <v>114</v>
      </c>
      <c r="I167" s="195">
        <v>0</v>
      </c>
      <c r="J167" s="195">
        <v>0</v>
      </c>
      <c r="K167" s="195">
        <v>0</v>
      </c>
      <c r="L167" s="80" t="s">
        <v>14</v>
      </c>
      <c r="M167" s="80" t="s">
        <v>14</v>
      </c>
    </row>
    <row r="168" spans="1:13" ht="15.75" customHeight="1" x14ac:dyDescent="0.25">
      <c r="A168" s="332"/>
      <c r="B168" s="333"/>
      <c r="C168" s="76" t="s">
        <v>193</v>
      </c>
      <c r="D168" s="78" t="s">
        <v>114</v>
      </c>
      <c r="E168" s="78" t="s">
        <v>114</v>
      </c>
      <c r="F168" s="78" t="s">
        <v>114</v>
      </c>
      <c r="G168" s="78" t="s">
        <v>114</v>
      </c>
      <c r="H168" s="78" t="s">
        <v>114</v>
      </c>
      <c r="I168" s="195">
        <v>0</v>
      </c>
      <c r="J168" s="195">
        <v>0</v>
      </c>
      <c r="K168" s="195">
        <v>0</v>
      </c>
      <c r="L168" s="80" t="s">
        <v>14</v>
      </c>
      <c r="M168" s="80" t="s">
        <v>14</v>
      </c>
    </row>
    <row r="169" spans="1:13" ht="15.75" customHeight="1" x14ac:dyDescent="0.25">
      <c r="A169" s="332"/>
      <c r="B169" s="333"/>
      <c r="C169" s="76" t="s">
        <v>192</v>
      </c>
      <c r="D169" s="78" t="s">
        <v>114</v>
      </c>
      <c r="E169" s="78" t="s">
        <v>114</v>
      </c>
      <c r="F169" s="78" t="s">
        <v>114</v>
      </c>
      <c r="G169" s="78" t="s">
        <v>114</v>
      </c>
      <c r="H169" s="78" t="s">
        <v>114</v>
      </c>
      <c r="I169" s="195">
        <v>5134342</v>
      </c>
      <c r="J169" s="195">
        <v>5134342</v>
      </c>
      <c r="K169" s="195">
        <v>5134342</v>
      </c>
      <c r="L169" s="80">
        <v>100</v>
      </c>
      <c r="M169" s="80">
        <v>100</v>
      </c>
    </row>
    <row r="170" spans="1:13" ht="18" customHeight="1" x14ac:dyDescent="0.25">
      <c r="A170" s="334" t="s">
        <v>145</v>
      </c>
      <c r="B170" s="336" t="s">
        <v>961</v>
      </c>
      <c r="C170" s="59" t="s">
        <v>200</v>
      </c>
      <c r="D170" s="60" t="s">
        <v>114</v>
      </c>
      <c r="E170" s="60" t="s">
        <v>114</v>
      </c>
      <c r="F170" s="60" t="s">
        <v>114</v>
      </c>
      <c r="G170" s="60" t="s">
        <v>114</v>
      </c>
      <c r="H170" s="60" t="s">
        <v>114</v>
      </c>
      <c r="I170" s="287">
        <v>5949093.5</v>
      </c>
      <c r="J170" s="287">
        <v>5949093.5</v>
      </c>
      <c r="K170" s="287">
        <v>5949012.9919999996</v>
      </c>
      <c r="L170" s="63">
        <v>99.998646718193271</v>
      </c>
      <c r="M170" s="63">
        <v>99.998646718193271</v>
      </c>
    </row>
    <row r="171" spans="1:13" ht="37.5" customHeight="1" x14ac:dyDescent="0.25">
      <c r="A171" s="334"/>
      <c r="B171" s="336"/>
      <c r="C171" s="64" t="s">
        <v>199</v>
      </c>
      <c r="D171" s="49">
        <v>882</v>
      </c>
      <c r="E171" s="49" t="s">
        <v>219</v>
      </c>
      <c r="F171" s="49" t="s">
        <v>232</v>
      </c>
      <c r="G171" s="49">
        <v>800</v>
      </c>
      <c r="H171" s="49" t="s">
        <v>231</v>
      </c>
      <c r="I171" s="81">
        <v>814751.5</v>
      </c>
      <c r="J171" s="81">
        <v>814751.5</v>
      </c>
      <c r="K171" s="81">
        <v>814670.99199999997</v>
      </c>
      <c r="L171" s="66">
        <v>99.990118704905726</v>
      </c>
      <c r="M171" s="66">
        <v>99.990118704905726</v>
      </c>
    </row>
    <row r="172" spans="1:13" ht="15.75" customHeight="1" x14ac:dyDescent="0.25">
      <c r="A172" s="334"/>
      <c r="B172" s="336"/>
      <c r="C172" s="64" t="s">
        <v>195</v>
      </c>
      <c r="D172" s="49" t="s">
        <v>114</v>
      </c>
      <c r="E172" s="49" t="s">
        <v>114</v>
      </c>
      <c r="F172" s="49" t="s">
        <v>114</v>
      </c>
      <c r="G172" s="49" t="s">
        <v>114</v>
      </c>
      <c r="H172" s="49" t="s">
        <v>114</v>
      </c>
      <c r="I172" s="81">
        <v>0</v>
      </c>
      <c r="J172" s="81">
        <v>0</v>
      </c>
      <c r="K172" s="81">
        <v>0</v>
      </c>
      <c r="L172" s="66" t="s">
        <v>14</v>
      </c>
      <c r="M172" s="50" t="s">
        <v>14</v>
      </c>
    </row>
    <row r="173" spans="1:13" ht="15.75" customHeight="1" x14ac:dyDescent="0.25">
      <c r="A173" s="334"/>
      <c r="B173" s="336"/>
      <c r="C173" s="64" t="s">
        <v>194</v>
      </c>
      <c r="D173" s="49" t="s">
        <v>114</v>
      </c>
      <c r="E173" s="49" t="s">
        <v>114</v>
      </c>
      <c r="F173" s="49" t="s">
        <v>114</v>
      </c>
      <c r="G173" s="49" t="s">
        <v>114</v>
      </c>
      <c r="H173" s="49" t="s">
        <v>114</v>
      </c>
      <c r="I173" s="81">
        <v>0</v>
      </c>
      <c r="J173" s="81">
        <v>0</v>
      </c>
      <c r="K173" s="81">
        <v>0</v>
      </c>
      <c r="L173" s="66" t="s">
        <v>14</v>
      </c>
      <c r="M173" s="50" t="s">
        <v>14</v>
      </c>
    </row>
    <row r="174" spans="1:13" ht="15.75" customHeight="1" x14ac:dyDescent="0.25">
      <c r="A174" s="334"/>
      <c r="B174" s="336"/>
      <c r="C174" s="64" t="s">
        <v>193</v>
      </c>
      <c r="D174" s="49" t="s">
        <v>114</v>
      </c>
      <c r="E174" s="49" t="s">
        <v>114</v>
      </c>
      <c r="F174" s="49" t="s">
        <v>114</v>
      </c>
      <c r="G174" s="49" t="s">
        <v>114</v>
      </c>
      <c r="H174" s="49" t="s">
        <v>114</v>
      </c>
      <c r="I174" s="81">
        <v>0</v>
      </c>
      <c r="J174" s="81">
        <v>0</v>
      </c>
      <c r="K174" s="81">
        <v>0</v>
      </c>
      <c r="L174" s="66" t="s">
        <v>14</v>
      </c>
      <c r="M174" s="50" t="s">
        <v>14</v>
      </c>
    </row>
    <row r="175" spans="1:13" ht="15.75" customHeight="1" x14ac:dyDescent="0.25">
      <c r="A175" s="334"/>
      <c r="B175" s="336"/>
      <c r="C175" s="239" t="s">
        <v>192</v>
      </c>
      <c r="D175" s="49" t="s">
        <v>114</v>
      </c>
      <c r="E175" s="49" t="s">
        <v>114</v>
      </c>
      <c r="F175" s="49" t="s">
        <v>114</v>
      </c>
      <c r="G175" s="49" t="s">
        <v>114</v>
      </c>
      <c r="H175" s="49" t="s">
        <v>114</v>
      </c>
      <c r="I175" s="81">
        <v>5134342</v>
      </c>
      <c r="J175" s="81">
        <v>5134342</v>
      </c>
      <c r="K175" s="81">
        <v>5134342</v>
      </c>
      <c r="L175" s="66">
        <v>100</v>
      </c>
      <c r="M175" s="66">
        <v>100</v>
      </c>
    </row>
    <row r="176" spans="1:13" ht="18" customHeight="1" x14ac:dyDescent="0.25">
      <c r="A176" s="334" t="s">
        <v>144</v>
      </c>
      <c r="B176" s="336" t="s">
        <v>143</v>
      </c>
      <c r="C176" s="59" t="s">
        <v>200</v>
      </c>
      <c r="D176" s="60" t="s">
        <v>114</v>
      </c>
      <c r="E176" s="60" t="s">
        <v>114</v>
      </c>
      <c r="F176" s="60" t="s">
        <v>114</v>
      </c>
      <c r="G176" s="60" t="s">
        <v>114</v>
      </c>
      <c r="H176" s="60" t="s">
        <v>114</v>
      </c>
      <c r="I176" s="287">
        <v>0</v>
      </c>
      <c r="J176" s="287">
        <v>0</v>
      </c>
      <c r="K176" s="287">
        <v>0</v>
      </c>
      <c r="L176" s="63" t="s">
        <v>14</v>
      </c>
      <c r="M176" s="68" t="s">
        <v>14</v>
      </c>
    </row>
    <row r="177" spans="1:13" ht="15.75" customHeight="1" x14ac:dyDescent="0.25">
      <c r="A177" s="334"/>
      <c r="B177" s="336"/>
      <c r="C177" s="64" t="s">
        <v>199</v>
      </c>
      <c r="D177" s="49" t="s">
        <v>114</v>
      </c>
      <c r="E177" s="49" t="s">
        <v>114</v>
      </c>
      <c r="F177" s="49" t="s">
        <v>114</v>
      </c>
      <c r="G177" s="49" t="s">
        <v>114</v>
      </c>
      <c r="H177" s="49" t="s">
        <v>114</v>
      </c>
      <c r="I177" s="81">
        <v>0</v>
      </c>
      <c r="J177" s="81">
        <v>0</v>
      </c>
      <c r="K177" s="81">
        <v>0</v>
      </c>
      <c r="L177" s="66" t="s">
        <v>14</v>
      </c>
      <c r="M177" s="69" t="s">
        <v>14</v>
      </c>
    </row>
    <row r="178" spans="1:13" ht="15.75" customHeight="1" x14ac:dyDescent="0.25">
      <c r="A178" s="334"/>
      <c r="B178" s="336"/>
      <c r="C178" s="64" t="s">
        <v>195</v>
      </c>
      <c r="D178" s="49" t="s">
        <v>114</v>
      </c>
      <c r="E178" s="49" t="s">
        <v>114</v>
      </c>
      <c r="F178" s="49" t="s">
        <v>114</v>
      </c>
      <c r="G178" s="49" t="s">
        <v>114</v>
      </c>
      <c r="H178" s="49" t="s">
        <v>114</v>
      </c>
      <c r="I178" s="81">
        <v>0</v>
      </c>
      <c r="J178" s="81">
        <v>0</v>
      </c>
      <c r="K178" s="81">
        <v>0</v>
      </c>
      <c r="L178" s="66" t="s">
        <v>14</v>
      </c>
      <c r="M178" s="50" t="s">
        <v>14</v>
      </c>
    </row>
    <row r="179" spans="1:13" ht="15.75" customHeight="1" x14ac:dyDescent="0.25">
      <c r="A179" s="334"/>
      <c r="B179" s="336"/>
      <c r="C179" s="64" t="s">
        <v>194</v>
      </c>
      <c r="D179" s="49" t="s">
        <v>114</v>
      </c>
      <c r="E179" s="49" t="s">
        <v>114</v>
      </c>
      <c r="F179" s="49" t="s">
        <v>114</v>
      </c>
      <c r="G179" s="49" t="s">
        <v>114</v>
      </c>
      <c r="H179" s="49" t="s">
        <v>114</v>
      </c>
      <c r="I179" s="81">
        <v>0</v>
      </c>
      <c r="J179" s="81">
        <v>0</v>
      </c>
      <c r="K179" s="81">
        <v>0</v>
      </c>
      <c r="L179" s="66" t="s">
        <v>14</v>
      </c>
      <c r="M179" s="50" t="s">
        <v>14</v>
      </c>
    </row>
    <row r="180" spans="1:13" ht="15.75" customHeight="1" x14ac:dyDescent="0.25">
      <c r="A180" s="334"/>
      <c r="B180" s="336"/>
      <c r="C180" s="64" t="s">
        <v>193</v>
      </c>
      <c r="D180" s="49" t="s">
        <v>114</v>
      </c>
      <c r="E180" s="49" t="s">
        <v>114</v>
      </c>
      <c r="F180" s="49" t="s">
        <v>114</v>
      </c>
      <c r="G180" s="49" t="s">
        <v>114</v>
      </c>
      <c r="H180" s="49" t="s">
        <v>114</v>
      </c>
      <c r="I180" s="81">
        <v>0</v>
      </c>
      <c r="J180" s="81">
        <v>0</v>
      </c>
      <c r="K180" s="81">
        <v>0</v>
      </c>
      <c r="L180" s="66" t="s">
        <v>14</v>
      </c>
      <c r="M180" s="50" t="s">
        <v>14</v>
      </c>
    </row>
    <row r="181" spans="1:13" ht="15.75" customHeight="1" x14ac:dyDescent="0.25">
      <c r="A181" s="334"/>
      <c r="B181" s="336"/>
      <c r="C181" s="64" t="s">
        <v>192</v>
      </c>
      <c r="D181" s="49" t="s">
        <v>114</v>
      </c>
      <c r="E181" s="49" t="s">
        <v>114</v>
      </c>
      <c r="F181" s="49" t="s">
        <v>114</v>
      </c>
      <c r="G181" s="49" t="s">
        <v>114</v>
      </c>
      <c r="H181" s="49" t="s">
        <v>114</v>
      </c>
      <c r="I181" s="81">
        <v>0</v>
      </c>
      <c r="J181" s="81">
        <v>0</v>
      </c>
      <c r="K181" s="81">
        <v>0</v>
      </c>
      <c r="L181" s="66" t="s">
        <v>14</v>
      </c>
      <c r="M181" s="50" t="s">
        <v>14</v>
      </c>
    </row>
    <row r="182" spans="1:13" ht="18" customHeight="1" x14ac:dyDescent="0.25">
      <c r="A182" s="332" t="s">
        <v>25</v>
      </c>
      <c r="B182" s="333" t="s">
        <v>285</v>
      </c>
      <c r="C182" s="76" t="s">
        <v>200</v>
      </c>
      <c r="D182" s="78" t="s">
        <v>114</v>
      </c>
      <c r="E182" s="78" t="s">
        <v>114</v>
      </c>
      <c r="F182" s="78" t="s">
        <v>114</v>
      </c>
      <c r="G182" s="78" t="s">
        <v>114</v>
      </c>
      <c r="H182" s="78" t="s">
        <v>114</v>
      </c>
      <c r="I182" s="195">
        <v>155594.86427000002</v>
      </c>
      <c r="J182" s="195">
        <v>65483.55629</v>
      </c>
      <c r="K182" s="195">
        <v>60325.464950000001</v>
      </c>
      <c r="L182" s="80">
        <v>38.770858686774311</v>
      </c>
      <c r="M182" s="80">
        <v>92.12307389483108</v>
      </c>
    </row>
    <row r="183" spans="1:13" ht="15.75" customHeight="1" x14ac:dyDescent="0.25">
      <c r="A183" s="332"/>
      <c r="B183" s="333"/>
      <c r="C183" s="76" t="s">
        <v>199</v>
      </c>
      <c r="D183" s="78">
        <v>882</v>
      </c>
      <c r="E183" s="78" t="s">
        <v>114</v>
      </c>
      <c r="F183" s="78" t="s">
        <v>230</v>
      </c>
      <c r="G183" s="78" t="s">
        <v>114</v>
      </c>
      <c r="H183" s="78" t="s">
        <v>114</v>
      </c>
      <c r="I183" s="195">
        <v>155594.86427000002</v>
      </c>
      <c r="J183" s="195">
        <v>65483.55629</v>
      </c>
      <c r="K183" s="195">
        <v>60325.464950000001</v>
      </c>
      <c r="L183" s="80">
        <v>38.770858686774311</v>
      </c>
      <c r="M183" s="80">
        <v>92.12307389483108</v>
      </c>
    </row>
    <row r="184" spans="1:13" ht="15.75" customHeight="1" x14ac:dyDescent="0.25">
      <c r="A184" s="332"/>
      <c r="B184" s="333"/>
      <c r="C184" s="76" t="s">
        <v>195</v>
      </c>
      <c r="D184" s="78"/>
      <c r="E184" s="78" t="s">
        <v>114</v>
      </c>
      <c r="F184" s="78"/>
      <c r="G184" s="78" t="s">
        <v>114</v>
      </c>
      <c r="H184" s="78" t="s">
        <v>114</v>
      </c>
      <c r="I184" s="195">
        <v>0</v>
      </c>
      <c r="J184" s="195">
        <v>0</v>
      </c>
      <c r="K184" s="195">
        <v>0</v>
      </c>
      <c r="L184" s="80" t="s">
        <v>14</v>
      </c>
      <c r="M184" s="82" t="s">
        <v>14</v>
      </c>
    </row>
    <row r="185" spans="1:13" ht="15.75" customHeight="1" x14ac:dyDescent="0.25">
      <c r="A185" s="332"/>
      <c r="B185" s="333"/>
      <c r="C185" s="76" t="s">
        <v>194</v>
      </c>
      <c r="D185" s="78" t="s">
        <v>114</v>
      </c>
      <c r="E185" s="78" t="s">
        <v>114</v>
      </c>
      <c r="F185" s="78" t="s">
        <v>114</v>
      </c>
      <c r="G185" s="78" t="s">
        <v>114</v>
      </c>
      <c r="H185" s="78" t="s">
        <v>114</v>
      </c>
      <c r="I185" s="195">
        <v>0</v>
      </c>
      <c r="J185" s="195">
        <v>0</v>
      </c>
      <c r="K185" s="195">
        <v>0</v>
      </c>
      <c r="L185" s="80" t="s">
        <v>14</v>
      </c>
      <c r="M185" s="82" t="s">
        <v>14</v>
      </c>
    </row>
    <row r="186" spans="1:13" ht="15.75" customHeight="1" x14ac:dyDescent="0.25">
      <c r="A186" s="332"/>
      <c r="B186" s="333"/>
      <c r="C186" s="76" t="s">
        <v>193</v>
      </c>
      <c r="D186" s="78" t="s">
        <v>114</v>
      </c>
      <c r="E186" s="78" t="s">
        <v>114</v>
      </c>
      <c r="F186" s="78" t="s">
        <v>114</v>
      </c>
      <c r="G186" s="78" t="s">
        <v>114</v>
      </c>
      <c r="H186" s="78" t="s">
        <v>114</v>
      </c>
      <c r="I186" s="195">
        <v>0</v>
      </c>
      <c r="J186" s="195">
        <v>0</v>
      </c>
      <c r="K186" s="195">
        <v>0</v>
      </c>
      <c r="L186" s="80" t="s">
        <v>14</v>
      </c>
      <c r="M186" s="82" t="s">
        <v>14</v>
      </c>
    </row>
    <row r="187" spans="1:13" ht="28.5" customHeight="1" x14ac:dyDescent="0.25">
      <c r="A187" s="332"/>
      <c r="B187" s="333"/>
      <c r="C187" s="76" t="s">
        <v>192</v>
      </c>
      <c r="D187" s="78" t="s">
        <v>114</v>
      </c>
      <c r="E187" s="78" t="s">
        <v>114</v>
      </c>
      <c r="F187" s="78" t="s">
        <v>114</v>
      </c>
      <c r="G187" s="78" t="s">
        <v>114</v>
      </c>
      <c r="H187" s="78" t="s">
        <v>114</v>
      </c>
      <c r="I187" s="195">
        <v>0</v>
      </c>
      <c r="J187" s="195">
        <v>0</v>
      </c>
      <c r="K187" s="195">
        <v>0</v>
      </c>
      <c r="L187" s="80" t="s">
        <v>14</v>
      </c>
      <c r="M187" s="82" t="s">
        <v>14</v>
      </c>
    </row>
    <row r="188" spans="1:13" ht="18" customHeight="1" x14ac:dyDescent="0.25">
      <c r="A188" s="334" t="s">
        <v>142</v>
      </c>
      <c r="B188" s="336" t="s">
        <v>141</v>
      </c>
      <c r="C188" s="59" t="s">
        <v>200</v>
      </c>
      <c r="D188" s="60" t="s">
        <v>114</v>
      </c>
      <c r="E188" s="60" t="s">
        <v>114</v>
      </c>
      <c r="F188" s="60" t="s">
        <v>114</v>
      </c>
      <c r="G188" s="60" t="s">
        <v>114</v>
      </c>
      <c r="H188" s="60" t="s">
        <v>114</v>
      </c>
      <c r="I188" s="81">
        <v>87000</v>
      </c>
      <c r="J188" s="81">
        <v>16041.526019999999</v>
      </c>
      <c r="K188" s="81">
        <v>14301.521489999999</v>
      </c>
      <c r="L188" s="63">
        <v>16.438530448275863</v>
      </c>
      <c r="M188" s="63">
        <v>89.153123413379603</v>
      </c>
    </row>
    <row r="189" spans="1:13" ht="54" customHeight="1" x14ac:dyDescent="0.25">
      <c r="A189" s="334"/>
      <c r="B189" s="336"/>
      <c r="C189" s="64" t="s">
        <v>199</v>
      </c>
      <c r="D189" s="49">
        <v>882</v>
      </c>
      <c r="E189" s="49" t="s">
        <v>219</v>
      </c>
      <c r="F189" s="49" t="s">
        <v>229</v>
      </c>
      <c r="G189" s="49">
        <v>800</v>
      </c>
      <c r="H189" s="49" t="s">
        <v>228</v>
      </c>
      <c r="I189" s="81">
        <v>87000</v>
      </c>
      <c r="J189" s="81">
        <v>16041.526019999999</v>
      </c>
      <c r="K189" s="81">
        <v>14301.521489999999</v>
      </c>
      <c r="L189" s="66">
        <v>16.438530448275863</v>
      </c>
      <c r="M189" s="66">
        <v>89.153123413379603</v>
      </c>
    </row>
    <row r="190" spans="1:13" ht="15.75" customHeight="1" x14ac:dyDescent="0.25">
      <c r="A190" s="334"/>
      <c r="B190" s="336"/>
      <c r="C190" s="64" t="s">
        <v>195</v>
      </c>
      <c r="D190" s="49" t="s">
        <v>114</v>
      </c>
      <c r="E190" s="49" t="s">
        <v>114</v>
      </c>
      <c r="F190" s="49" t="s">
        <v>114</v>
      </c>
      <c r="G190" s="49" t="s">
        <v>114</v>
      </c>
      <c r="H190" s="49" t="s">
        <v>114</v>
      </c>
      <c r="I190" s="81">
        <v>0</v>
      </c>
      <c r="J190" s="81">
        <v>0</v>
      </c>
      <c r="K190" s="81">
        <v>0</v>
      </c>
      <c r="L190" s="66" t="s">
        <v>14</v>
      </c>
      <c r="M190" s="50" t="s">
        <v>14</v>
      </c>
    </row>
    <row r="191" spans="1:13" ht="15.75" customHeight="1" x14ac:dyDescent="0.25">
      <c r="A191" s="334"/>
      <c r="B191" s="336"/>
      <c r="C191" s="64" t="s">
        <v>194</v>
      </c>
      <c r="D191" s="49" t="s">
        <v>114</v>
      </c>
      <c r="E191" s="49" t="s">
        <v>114</v>
      </c>
      <c r="F191" s="49" t="s">
        <v>114</v>
      </c>
      <c r="G191" s="49" t="s">
        <v>114</v>
      </c>
      <c r="H191" s="49" t="s">
        <v>114</v>
      </c>
      <c r="I191" s="81">
        <v>0</v>
      </c>
      <c r="J191" s="81">
        <v>0</v>
      </c>
      <c r="K191" s="81">
        <v>0</v>
      </c>
      <c r="L191" s="66" t="s">
        <v>14</v>
      </c>
      <c r="M191" s="50" t="s">
        <v>14</v>
      </c>
    </row>
    <row r="192" spans="1:13" ht="15.75" customHeight="1" x14ac:dyDescent="0.25">
      <c r="A192" s="334"/>
      <c r="B192" s="336"/>
      <c r="C192" s="64" t="s">
        <v>193</v>
      </c>
      <c r="D192" s="49" t="s">
        <v>114</v>
      </c>
      <c r="E192" s="49" t="s">
        <v>114</v>
      </c>
      <c r="F192" s="49" t="s">
        <v>114</v>
      </c>
      <c r="G192" s="49" t="s">
        <v>114</v>
      </c>
      <c r="H192" s="49" t="s">
        <v>114</v>
      </c>
      <c r="I192" s="81">
        <v>0</v>
      </c>
      <c r="J192" s="81">
        <v>0</v>
      </c>
      <c r="K192" s="81">
        <v>0</v>
      </c>
      <c r="L192" s="66" t="s">
        <v>14</v>
      </c>
      <c r="M192" s="50" t="s">
        <v>14</v>
      </c>
    </row>
    <row r="193" spans="1:13" ht="15.75" customHeight="1" x14ac:dyDescent="0.25">
      <c r="A193" s="334"/>
      <c r="B193" s="336"/>
      <c r="C193" s="64" t="s">
        <v>192</v>
      </c>
      <c r="D193" s="49" t="s">
        <v>114</v>
      </c>
      <c r="E193" s="49" t="s">
        <v>114</v>
      </c>
      <c r="F193" s="49" t="s">
        <v>114</v>
      </c>
      <c r="G193" s="49" t="s">
        <v>114</v>
      </c>
      <c r="H193" s="49" t="s">
        <v>114</v>
      </c>
      <c r="I193" s="81">
        <v>0</v>
      </c>
      <c r="J193" s="81">
        <v>0</v>
      </c>
      <c r="K193" s="81">
        <v>0</v>
      </c>
      <c r="L193" s="66" t="s">
        <v>14</v>
      </c>
      <c r="M193" s="50" t="s">
        <v>14</v>
      </c>
    </row>
    <row r="194" spans="1:13" ht="18" customHeight="1" x14ac:dyDescent="0.25">
      <c r="A194" s="334" t="s">
        <v>140</v>
      </c>
      <c r="B194" s="336" t="s">
        <v>1063</v>
      </c>
      <c r="C194" s="159" t="s">
        <v>200</v>
      </c>
      <c r="D194" s="60" t="s">
        <v>114</v>
      </c>
      <c r="E194" s="60" t="s">
        <v>114</v>
      </c>
      <c r="F194" s="60" t="s">
        <v>114</v>
      </c>
      <c r="G194" s="60" t="s">
        <v>114</v>
      </c>
      <c r="H194" s="60" t="s">
        <v>114</v>
      </c>
      <c r="I194" s="81">
        <v>45756.5</v>
      </c>
      <c r="J194" s="81">
        <v>34317.375</v>
      </c>
      <c r="K194" s="81">
        <v>34317.375</v>
      </c>
      <c r="L194" s="63">
        <v>75</v>
      </c>
      <c r="M194" s="63">
        <v>100</v>
      </c>
    </row>
    <row r="195" spans="1:13" ht="15.75" customHeight="1" x14ac:dyDescent="0.25">
      <c r="A195" s="334"/>
      <c r="B195" s="336"/>
      <c r="C195" s="190" t="s">
        <v>199</v>
      </c>
      <c r="D195" s="49">
        <v>882</v>
      </c>
      <c r="E195" s="49" t="s">
        <v>219</v>
      </c>
      <c r="F195" s="49" t="s">
        <v>227</v>
      </c>
      <c r="G195" s="49">
        <v>600</v>
      </c>
      <c r="H195" s="49" t="s">
        <v>713</v>
      </c>
      <c r="I195" s="81">
        <v>45756.5</v>
      </c>
      <c r="J195" s="81">
        <v>34317.375</v>
      </c>
      <c r="K195" s="81">
        <v>34317.375</v>
      </c>
      <c r="L195" s="66">
        <v>75</v>
      </c>
      <c r="M195" s="66">
        <v>100</v>
      </c>
    </row>
    <row r="196" spans="1:13" ht="15.75" customHeight="1" x14ac:dyDescent="0.25">
      <c r="A196" s="334"/>
      <c r="B196" s="336"/>
      <c r="C196" s="190" t="s">
        <v>195</v>
      </c>
      <c r="D196" s="49" t="s">
        <v>114</v>
      </c>
      <c r="E196" s="49" t="s">
        <v>114</v>
      </c>
      <c r="F196" s="49" t="s">
        <v>114</v>
      </c>
      <c r="G196" s="49" t="s">
        <v>114</v>
      </c>
      <c r="H196" s="49" t="s">
        <v>114</v>
      </c>
      <c r="I196" s="81">
        <v>0</v>
      </c>
      <c r="J196" s="81">
        <v>0</v>
      </c>
      <c r="K196" s="81">
        <v>0</v>
      </c>
      <c r="L196" s="66" t="s">
        <v>14</v>
      </c>
      <c r="M196" s="158" t="s">
        <v>14</v>
      </c>
    </row>
    <row r="197" spans="1:13" ht="15.75" customHeight="1" x14ac:dyDescent="0.25">
      <c r="A197" s="334"/>
      <c r="B197" s="336"/>
      <c r="C197" s="190" t="s">
        <v>194</v>
      </c>
      <c r="D197" s="49" t="s">
        <v>114</v>
      </c>
      <c r="E197" s="49" t="s">
        <v>114</v>
      </c>
      <c r="F197" s="49" t="s">
        <v>114</v>
      </c>
      <c r="G197" s="49" t="s">
        <v>114</v>
      </c>
      <c r="H197" s="49" t="s">
        <v>114</v>
      </c>
      <c r="I197" s="81">
        <v>0</v>
      </c>
      <c r="J197" s="81">
        <v>0</v>
      </c>
      <c r="K197" s="81">
        <v>0</v>
      </c>
      <c r="L197" s="66" t="s">
        <v>14</v>
      </c>
      <c r="M197" s="158" t="s">
        <v>14</v>
      </c>
    </row>
    <row r="198" spans="1:13" ht="15.75" customHeight="1" x14ac:dyDescent="0.25">
      <c r="A198" s="334"/>
      <c r="B198" s="336"/>
      <c r="C198" s="190" t="s">
        <v>193</v>
      </c>
      <c r="D198" s="49" t="s">
        <v>114</v>
      </c>
      <c r="E198" s="49" t="s">
        <v>114</v>
      </c>
      <c r="F198" s="49" t="s">
        <v>114</v>
      </c>
      <c r="G198" s="49" t="s">
        <v>114</v>
      </c>
      <c r="H198" s="49" t="s">
        <v>114</v>
      </c>
      <c r="I198" s="81">
        <v>0</v>
      </c>
      <c r="J198" s="81">
        <v>0</v>
      </c>
      <c r="K198" s="81">
        <v>0</v>
      </c>
      <c r="L198" s="66" t="s">
        <v>14</v>
      </c>
      <c r="M198" s="158" t="s">
        <v>14</v>
      </c>
    </row>
    <row r="199" spans="1:13" ht="15.75" customHeight="1" x14ac:dyDescent="0.25">
      <c r="A199" s="334"/>
      <c r="B199" s="336"/>
      <c r="C199" s="190" t="s">
        <v>192</v>
      </c>
      <c r="D199" s="49" t="s">
        <v>114</v>
      </c>
      <c r="E199" s="49" t="s">
        <v>114</v>
      </c>
      <c r="F199" s="49" t="s">
        <v>114</v>
      </c>
      <c r="G199" s="49" t="s">
        <v>114</v>
      </c>
      <c r="H199" s="49" t="s">
        <v>114</v>
      </c>
      <c r="I199" s="81">
        <v>0</v>
      </c>
      <c r="J199" s="81">
        <v>0</v>
      </c>
      <c r="K199" s="81">
        <v>0</v>
      </c>
      <c r="L199" s="66" t="s">
        <v>14</v>
      </c>
      <c r="M199" s="158" t="s">
        <v>14</v>
      </c>
    </row>
    <row r="200" spans="1:13" ht="18" customHeight="1" x14ac:dyDescent="0.25">
      <c r="A200" s="334" t="s">
        <v>963</v>
      </c>
      <c r="B200" s="336" t="s">
        <v>964</v>
      </c>
      <c r="C200" s="159" t="s">
        <v>200</v>
      </c>
      <c r="D200" s="60" t="s">
        <v>114</v>
      </c>
      <c r="E200" s="60" t="s">
        <v>114</v>
      </c>
      <c r="F200" s="60" t="s">
        <v>114</v>
      </c>
      <c r="G200" s="60" t="s">
        <v>114</v>
      </c>
      <c r="H200" s="60" t="s">
        <v>114</v>
      </c>
      <c r="I200" s="81">
        <v>0</v>
      </c>
      <c r="J200" s="81">
        <v>0</v>
      </c>
      <c r="K200" s="81">
        <v>0</v>
      </c>
      <c r="L200" s="63" t="s">
        <v>14</v>
      </c>
      <c r="M200" s="63" t="s">
        <v>14</v>
      </c>
    </row>
    <row r="201" spans="1:13" ht="15.75" customHeight="1" x14ac:dyDescent="0.25">
      <c r="A201" s="334"/>
      <c r="B201" s="336"/>
      <c r="C201" s="290" t="s">
        <v>199</v>
      </c>
      <c r="D201" s="49" t="s">
        <v>114</v>
      </c>
      <c r="E201" s="49" t="s">
        <v>114</v>
      </c>
      <c r="F201" s="49" t="s">
        <v>114</v>
      </c>
      <c r="G201" s="49" t="s">
        <v>114</v>
      </c>
      <c r="H201" s="49" t="s">
        <v>114</v>
      </c>
      <c r="I201" s="81">
        <v>0</v>
      </c>
      <c r="J201" s="81">
        <v>0</v>
      </c>
      <c r="K201" s="81">
        <v>0</v>
      </c>
      <c r="L201" s="66" t="s">
        <v>14</v>
      </c>
      <c r="M201" s="66" t="s">
        <v>14</v>
      </c>
    </row>
    <row r="202" spans="1:13" ht="15.75" customHeight="1" x14ac:dyDescent="0.25">
      <c r="A202" s="334"/>
      <c r="B202" s="336"/>
      <c r="C202" s="290" t="s">
        <v>195</v>
      </c>
      <c r="D202" s="49" t="s">
        <v>114</v>
      </c>
      <c r="E202" s="49" t="s">
        <v>114</v>
      </c>
      <c r="F202" s="49" t="s">
        <v>114</v>
      </c>
      <c r="G202" s="49" t="s">
        <v>114</v>
      </c>
      <c r="H202" s="49" t="s">
        <v>114</v>
      </c>
      <c r="I202" s="81">
        <v>0</v>
      </c>
      <c r="J202" s="81">
        <v>0</v>
      </c>
      <c r="K202" s="81">
        <v>0</v>
      </c>
      <c r="L202" s="66" t="s">
        <v>14</v>
      </c>
      <c r="M202" s="158" t="s">
        <v>14</v>
      </c>
    </row>
    <row r="203" spans="1:13" ht="15.75" customHeight="1" x14ac:dyDescent="0.25">
      <c r="A203" s="334"/>
      <c r="B203" s="336"/>
      <c r="C203" s="290" t="s">
        <v>194</v>
      </c>
      <c r="D203" s="49" t="s">
        <v>114</v>
      </c>
      <c r="E203" s="49" t="s">
        <v>114</v>
      </c>
      <c r="F203" s="49" t="s">
        <v>114</v>
      </c>
      <c r="G203" s="49" t="s">
        <v>114</v>
      </c>
      <c r="H203" s="49" t="s">
        <v>114</v>
      </c>
      <c r="I203" s="81">
        <v>0</v>
      </c>
      <c r="J203" s="81">
        <v>0</v>
      </c>
      <c r="K203" s="81">
        <v>0</v>
      </c>
      <c r="L203" s="66" t="s">
        <v>14</v>
      </c>
      <c r="M203" s="158" t="s">
        <v>14</v>
      </c>
    </row>
    <row r="204" spans="1:13" ht="15.75" customHeight="1" x14ac:dyDescent="0.25">
      <c r="A204" s="334"/>
      <c r="B204" s="336"/>
      <c r="C204" s="290" t="s">
        <v>193</v>
      </c>
      <c r="D204" s="49" t="s">
        <v>114</v>
      </c>
      <c r="E204" s="49" t="s">
        <v>114</v>
      </c>
      <c r="F204" s="49" t="s">
        <v>114</v>
      </c>
      <c r="G204" s="49" t="s">
        <v>114</v>
      </c>
      <c r="H204" s="49" t="s">
        <v>114</v>
      </c>
      <c r="I204" s="81">
        <v>0</v>
      </c>
      <c r="J204" s="81">
        <v>0</v>
      </c>
      <c r="K204" s="81">
        <v>0</v>
      </c>
      <c r="L204" s="66" t="s">
        <v>14</v>
      </c>
      <c r="M204" s="158" t="s">
        <v>14</v>
      </c>
    </row>
    <row r="205" spans="1:13" ht="15.75" customHeight="1" x14ac:dyDescent="0.25">
      <c r="A205" s="334"/>
      <c r="B205" s="336"/>
      <c r="C205" s="290" t="s">
        <v>192</v>
      </c>
      <c r="D205" s="49" t="s">
        <v>114</v>
      </c>
      <c r="E205" s="49" t="s">
        <v>114</v>
      </c>
      <c r="F205" s="49" t="s">
        <v>114</v>
      </c>
      <c r="G205" s="49" t="s">
        <v>114</v>
      </c>
      <c r="H205" s="49" t="s">
        <v>114</v>
      </c>
      <c r="I205" s="81">
        <v>0</v>
      </c>
      <c r="J205" s="81">
        <v>0</v>
      </c>
      <c r="K205" s="81">
        <v>0</v>
      </c>
      <c r="L205" s="66" t="s">
        <v>14</v>
      </c>
      <c r="M205" s="158" t="s">
        <v>14</v>
      </c>
    </row>
    <row r="206" spans="1:13" ht="18" customHeight="1" x14ac:dyDescent="0.25">
      <c r="A206" s="334" t="s">
        <v>965</v>
      </c>
      <c r="B206" s="336" t="s">
        <v>673</v>
      </c>
      <c r="C206" s="159" t="s">
        <v>200</v>
      </c>
      <c r="D206" s="60" t="s">
        <v>114</v>
      </c>
      <c r="E206" s="60" t="s">
        <v>114</v>
      </c>
      <c r="F206" s="60" t="s">
        <v>114</v>
      </c>
      <c r="G206" s="60" t="s">
        <v>114</v>
      </c>
      <c r="H206" s="60" t="s">
        <v>114</v>
      </c>
      <c r="I206" s="81">
        <v>13144.7</v>
      </c>
      <c r="J206" s="81">
        <v>9858.5249999999996</v>
      </c>
      <c r="K206" s="81">
        <v>9858.5249999999996</v>
      </c>
      <c r="L206" s="63">
        <v>74.999999999999986</v>
      </c>
      <c r="M206" s="63">
        <v>100</v>
      </c>
    </row>
    <row r="207" spans="1:13" ht="15.75" customHeight="1" x14ac:dyDescent="0.25">
      <c r="A207" s="334"/>
      <c r="B207" s="336"/>
      <c r="C207" s="190" t="s">
        <v>199</v>
      </c>
      <c r="D207" s="49">
        <v>882</v>
      </c>
      <c r="E207" s="49" t="s">
        <v>219</v>
      </c>
      <c r="F207" s="49" t="s">
        <v>225</v>
      </c>
      <c r="G207" s="49">
        <v>600</v>
      </c>
      <c r="H207" s="49" t="s">
        <v>558</v>
      </c>
      <c r="I207" s="81">
        <v>13144.7</v>
      </c>
      <c r="J207" s="81">
        <v>9858.5249999999996</v>
      </c>
      <c r="K207" s="81">
        <v>9858.5249999999996</v>
      </c>
      <c r="L207" s="66">
        <v>74.999999999999986</v>
      </c>
      <c r="M207" s="66">
        <v>100</v>
      </c>
    </row>
    <row r="208" spans="1:13" ht="15.75" customHeight="1" x14ac:dyDescent="0.25">
      <c r="A208" s="334"/>
      <c r="B208" s="336"/>
      <c r="C208" s="190" t="s">
        <v>195</v>
      </c>
      <c r="D208" s="49" t="s">
        <v>114</v>
      </c>
      <c r="E208" s="49" t="s">
        <v>114</v>
      </c>
      <c r="F208" s="49" t="s">
        <v>114</v>
      </c>
      <c r="G208" s="49" t="s">
        <v>114</v>
      </c>
      <c r="H208" s="49" t="s">
        <v>114</v>
      </c>
      <c r="I208" s="81">
        <v>0</v>
      </c>
      <c r="J208" s="81">
        <v>0</v>
      </c>
      <c r="K208" s="81">
        <v>0</v>
      </c>
      <c r="L208" s="66" t="s">
        <v>14</v>
      </c>
      <c r="M208" s="158" t="s">
        <v>14</v>
      </c>
    </row>
    <row r="209" spans="1:13" ht="15.75" customHeight="1" x14ac:dyDescent="0.25">
      <c r="A209" s="334"/>
      <c r="B209" s="336"/>
      <c r="C209" s="190" t="s">
        <v>194</v>
      </c>
      <c r="D209" s="49" t="s">
        <v>114</v>
      </c>
      <c r="E209" s="49" t="s">
        <v>114</v>
      </c>
      <c r="F209" s="49" t="s">
        <v>114</v>
      </c>
      <c r="G209" s="49" t="s">
        <v>114</v>
      </c>
      <c r="H209" s="49" t="s">
        <v>114</v>
      </c>
      <c r="I209" s="81">
        <v>0</v>
      </c>
      <c r="J209" s="81">
        <v>0</v>
      </c>
      <c r="K209" s="81">
        <v>0</v>
      </c>
      <c r="L209" s="66" t="s">
        <v>14</v>
      </c>
      <c r="M209" s="158" t="s">
        <v>14</v>
      </c>
    </row>
    <row r="210" spans="1:13" ht="15.75" customHeight="1" x14ac:dyDescent="0.25">
      <c r="A210" s="334"/>
      <c r="B210" s="336"/>
      <c r="C210" s="190" t="s">
        <v>193</v>
      </c>
      <c r="D210" s="49" t="s">
        <v>114</v>
      </c>
      <c r="E210" s="49" t="s">
        <v>114</v>
      </c>
      <c r="F210" s="49" t="s">
        <v>114</v>
      </c>
      <c r="G210" s="49" t="s">
        <v>114</v>
      </c>
      <c r="H210" s="49" t="s">
        <v>114</v>
      </c>
      <c r="I210" s="81">
        <v>0</v>
      </c>
      <c r="J210" s="81">
        <v>0</v>
      </c>
      <c r="K210" s="81">
        <v>0</v>
      </c>
      <c r="L210" s="66" t="s">
        <v>14</v>
      </c>
      <c r="M210" s="158" t="s">
        <v>14</v>
      </c>
    </row>
    <row r="211" spans="1:13" ht="15.75" customHeight="1" x14ac:dyDescent="0.25">
      <c r="A211" s="334"/>
      <c r="B211" s="336"/>
      <c r="C211" s="190" t="s">
        <v>192</v>
      </c>
      <c r="D211" s="49" t="s">
        <v>114</v>
      </c>
      <c r="E211" s="49" t="s">
        <v>114</v>
      </c>
      <c r="F211" s="49" t="s">
        <v>114</v>
      </c>
      <c r="G211" s="49" t="s">
        <v>114</v>
      </c>
      <c r="H211" s="49" t="s">
        <v>114</v>
      </c>
      <c r="I211" s="81">
        <v>0</v>
      </c>
      <c r="J211" s="81">
        <v>0</v>
      </c>
      <c r="K211" s="81">
        <v>0</v>
      </c>
      <c r="L211" s="66" t="s">
        <v>14</v>
      </c>
      <c r="M211" s="158" t="s">
        <v>14</v>
      </c>
    </row>
    <row r="212" spans="1:13" ht="18" customHeight="1" x14ac:dyDescent="0.25">
      <c r="A212" s="334" t="s">
        <v>966</v>
      </c>
      <c r="B212" s="336" t="s">
        <v>967</v>
      </c>
      <c r="C212" s="159" t="s">
        <v>200</v>
      </c>
      <c r="D212" s="60" t="s">
        <v>114</v>
      </c>
      <c r="E212" s="60" t="s">
        <v>114</v>
      </c>
      <c r="F212" s="60" t="s">
        <v>114</v>
      </c>
      <c r="G212" s="60" t="s">
        <v>114</v>
      </c>
      <c r="H212" s="60" t="s">
        <v>114</v>
      </c>
      <c r="I212" s="81">
        <v>0</v>
      </c>
      <c r="J212" s="81">
        <v>0</v>
      </c>
      <c r="K212" s="81">
        <v>0</v>
      </c>
      <c r="L212" s="63" t="s">
        <v>14</v>
      </c>
      <c r="M212" s="63" t="s">
        <v>14</v>
      </c>
    </row>
    <row r="213" spans="1:13" ht="15.75" customHeight="1" x14ac:dyDescent="0.25">
      <c r="A213" s="334"/>
      <c r="B213" s="336"/>
      <c r="C213" s="290" t="s">
        <v>199</v>
      </c>
      <c r="D213" s="60" t="s">
        <v>114</v>
      </c>
      <c r="E213" s="60" t="s">
        <v>114</v>
      </c>
      <c r="F213" s="60" t="s">
        <v>114</v>
      </c>
      <c r="G213" s="60" t="s">
        <v>114</v>
      </c>
      <c r="H213" s="60" t="s">
        <v>114</v>
      </c>
      <c r="I213" s="81">
        <v>0</v>
      </c>
      <c r="J213" s="81">
        <v>0</v>
      </c>
      <c r="K213" s="81">
        <v>0</v>
      </c>
      <c r="L213" s="66" t="s">
        <v>14</v>
      </c>
      <c r="M213" s="66" t="s">
        <v>14</v>
      </c>
    </row>
    <row r="214" spans="1:13" ht="15.75" customHeight="1" x14ac:dyDescent="0.25">
      <c r="A214" s="334"/>
      <c r="B214" s="336"/>
      <c r="C214" s="290" t="s">
        <v>195</v>
      </c>
      <c r="D214" s="49" t="s">
        <v>114</v>
      </c>
      <c r="E214" s="49" t="s">
        <v>114</v>
      </c>
      <c r="F214" s="49" t="s">
        <v>114</v>
      </c>
      <c r="G214" s="49" t="s">
        <v>114</v>
      </c>
      <c r="H214" s="49" t="s">
        <v>114</v>
      </c>
      <c r="I214" s="81">
        <v>0</v>
      </c>
      <c r="J214" s="81">
        <v>0</v>
      </c>
      <c r="K214" s="81">
        <v>0</v>
      </c>
      <c r="L214" s="66" t="s">
        <v>14</v>
      </c>
      <c r="M214" s="158" t="s">
        <v>14</v>
      </c>
    </row>
    <row r="215" spans="1:13" ht="15.75" customHeight="1" x14ac:dyDescent="0.25">
      <c r="A215" s="334"/>
      <c r="B215" s="336"/>
      <c r="C215" s="290" t="s">
        <v>194</v>
      </c>
      <c r="D215" s="49" t="s">
        <v>114</v>
      </c>
      <c r="E215" s="49" t="s">
        <v>114</v>
      </c>
      <c r="F215" s="49" t="s">
        <v>114</v>
      </c>
      <c r="G215" s="49" t="s">
        <v>114</v>
      </c>
      <c r="H215" s="49" t="s">
        <v>114</v>
      </c>
      <c r="I215" s="81">
        <v>0</v>
      </c>
      <c r="J215" s="81">
        <v>0</v>
      </c>
      <c r="K215" s="81">
        <v>0</v>
      </c>
      <c r="L215" s="66" t="s">
        <v>14</v>
      </c>
      <c r="M215" s="158" t="s">
        <v>14</v>
      </c>
    </row>
    <row r="216" spans="1:13" ht="15.75" customHeight="1" x14ac:dyDescent="0.25">
      <c r="A216" s="334"/>
      <c r="B216" s="336"/>
      <c r="C216" s="290" t="s">
        <v>193</v>
      </c>
      <c r="D216" s="49" t="s">
        <v>114</v>
      </c>
      <c r="E216" s="49" t="s">
        <v>114</v>
      </c>
      <c r="F216" s="49" t="s">
        <v>114</v>
      </c>
      <c r="G216" s="49" t="s">
        <v>114</v>
      </c>
      <c r="H216" s="49" t="s">
        <v>114</v>
      </c>
      <c r="I216" s="81">
        <v>0</v>
      </c>
      <c r="J216" s="81">
        <v>0</v>
      </c>
      <c r="K216" s="81">
        <v>0</v>
      </c>
      <c r="L216" s="66" t="s">
        <v>14</v>
      </c>
      <c r="M216" s="158" t="s">
        <v>14</v>
      </c>
    </row>
    <row r="217" spans="1:13" ht="15.75" customHeight="1" x14ac:dyDescent="0.25">
      <c r="A217" s="334"/>
      <c r="B217" s="336"/>
      <c r="C217" s="290" t="s">
        <v>192</v>
      </c>
      <c r="D217" s="49" t="s">
        <v>114</v>
      </c>
      <c r="E217" s="49" t="s">
        <v>114</v>
      </c>
      <c r="F217" s="49" t="s">
        <v>114</v>
      </c>
      <c r="G217" s="49" t="s">
        <v>114</v>
      </c>
      <c r="H217" s="49" t="s">
        <v>114</v>
      </c>
      <c r="I217" s="81">
        <v>0</v>
      </c>
      <c r="J217" s="81">
        <v>0</v>
      </c>
      <c r="K217" s="81">
        <v>0</v>
      </c>
      <c r="L217" s="66" t="s">
        <v>14</v>
      </c>
      <c r="M217" s="158" t="s">
        <v>14</v>
      </c>
    </row>
    <row r="218" spans="1:13" ht="18" customHeight="1" x14ac:dyDescent="0.25">
      <c r="A218" s="334" t="s">
        <v>798</v>
      </c>
      <c r="B218" s="336" t="s">
        <v>528</v>
      </c>
      <c r="C218" s="59" t="s">
        <v>200</v>
      </c>
      <c r="D218" s="60" t="s">
        <v>114</v>
      </c>
      <c r="E218" s="60" t="s">
        <v>114</v>
      </c>
      <c r="F218" s="60" t="s">
        <v>114</v>
      </c>
      <c r="G218" s="60" t="s">
        <v>114</v>
      </c>
      <c r="H218" s="60" t="s">
        <v>114</v>
      </c>
      <c r="I218" s="81">
        <v>6000</v>
      </c>
      <c r="J218" s="81">
        <v>1572.4659999999999</v>
      </c>
      <c r="K218" s="81">
        <v>1318.3</v>
      </c>
      <c r="L218" s="63">
        <v>21.971666666666668</v>
      </c>
      <c r="M218" s="63">
        <v>83.836470868050569</v>
      </c>
    </row>
    <row r="219" spans="1:13" ht="15.75" customHeight="1" x14ac:dyDescent="0.25">
      <c r="A219" s="334"/>
      <c r="B219" s="336"/>
      <c r="C219" s="64" t="s">
        <v>199</v>
      </c>
      <c r="D219" s="49">
        <v>882</v>
      </c>
      <c r="E219" s="231" t="s">
        <v>219</v>
      </c>
      <c r="F219" s="49" t="s">
        <v>455</v>
      </c>
      <c r="G219" s="49">
        <v>200</v>
      </c>
      <c r="H219" s="49" t="s">
        <v>456</v>
      </c>
      <c r="I219" s="81">
        <v>6000</v>
      </c>
      <c r="J219" s="81">
        <v>1572.4659999999999</v>
      </c>
      <c r="K219" s="81">
        <v>1318.3</v>
      </c>
      <c r="L219" s="66">
        <v>21.971666666666668</v>
      </c>
      <c r="M219" s="66">
        <v>83.836470868050569</v>
      </c>
    </row>
    <row r="220" spans="1:13" ht="15.75" customHeight="1" x14ac:dyDescent="0.25">
      <c r="A220" s="334"/>
      <c r="B220" s="336"/>
      <c r="C220" s="64" t="s">
        <v>195</v>
      </c>
      <c r="D220" s="49" t="s">
        <v>114</v>
      </c>
      <c r="E220" s="49" t="s">
        <v>114</v>
      </c>
      <c r="F220" s="49" t="s">
        <v>114</v>
      </c>
      <c r="G220" s="49" t="s">
        <v>114</v>
      </c>
      <c r="H220" s="49" t="s">
        <v>114</v>
      </c>
      <c r="I220" s="81">
        <v>0</v>
      </c>
      <c r="J220" s="81">
        <v>0</v>
      </c>
      <c r="K220" s="81">
        <v>0</v>
      </c>
      <c r="L220" s="66" t="s">
        <v>14</v>
      </c>
      <c r="M220" s="50" t="s">
        <v>14</v>
      </c>
    </row>
    <row r="221" spans="1:13" ht="15.75" customHeight="1" x14ac:dyDescent="0.25">
      <c r="A221" s="334"/>
      <c r="B221" s="336"/>
      <c r="C221" s="64" t="s">
        <v>194</v>
      </c>
      <c r="D221" s="49" t="s">
        <v>114</v>
      </c>
      <c r="E221" s="49" t="s">
        <v>114</v>
      </c>
      <c r="F221" s="49" t="s">
        <v>114</v>
      </c>
      <c r="G221" s="49" t="s">
        <v>114</v>
      </c>
      <c r="H221" s="49" t="s">
        <v>114</v>
      </c>
      <c r="I221" s="81">
        <v>0</v>
      </c>
      <c r="J221" s="81">
        <v>0</v>
      </c>
      <c r="K221" s="81">
        <v>0</v>
      </c>
      <c r="L221" s="66" t="s">
        <v>14</v>
      </c>
      <c r="M221" s="50" t="s">
        <v>14</v>
      </c>
    </row>
    <row r="222" spans="1:13" ht="15.75" customHeight="1" x14ac:dyDescent="0.25">
      <c r="A222" s="334"/>
      <c r="B222" s="336"/>
      <c r="C222" s="64" t="s">
        <v>193</v>
      </c>
      <c r="D222" s="49" t="s">
        <v>114</v>
      </c>
      <c r="E222" s="49" t="s">
        <v>114</v>
      </c>
      <c r="F222" s="49" t="s">
        <v>114</v>
      </c>
      <c r="G222" s="49" t="s">
        <v>114</v>
      </c>
      <c r="H222" s="49" t="s">
        <v>114</v>
      </c>
      <c r="I222" s="81">
        <v>0</v>
      </c>
      <c r="J222" s="81">
        <v>0</v>
      </c>
      <c r="K222" s="81">
        <v>0</v>
      </c>
      <c r="L222" s="66" t="s">
        <v>14</v>
      </c>
      <c r="M222" s="50" t="s">
        <v>14</v>
      </c>
    </row>
    <row r="223" spans="1:13" ht="15.75" customHeight="1" x14ac:dyDescent="0.25">
      <c r="A223" s="334"/>
      <c r="B223" s="336"/>
      <c r="C223" s="64" t="s">
        <v>192</v>
      </c>
      <c r="D223" s="49" t="s">
        <v>114</v>
      </c>
      <c r="E223" s="49" t="s">
        <v>114</v>
      </c>
      <c r="F223" s="49" t="s">
        <v>114</v>
      </c>
      <c r="G223" s="49" t="s">
        <v>114</v>
      </c>
      <c r="H223" s="49" t="s">
        <v>114</v>
      </c>
      <c r="I223" s="81">
        <v>0</v>
      </c>
      <c r="J223" s="81">
        <v>0</v>
      </c>
      <c r="K223" s="81">
        <v>0</v>
      </c>
      <c r="L223" s="66" t="s">
        <v>14</v>
      </c>
      <c r="M223" s="50" t="s">
        <v>14</v>
      </c>
    </row>
    <row r="224" spans="1:13" ht="18" customHeight="1" x14ac:dyDescent="0.25">
      <c r="A224" s="334" t="s">
        <v>969</v>
      </c>
      <c r="B224" s="336" t="s">
        <v>674</v>
      </c>
      <c r="C224" s="59" t="s">
        <v>200</v>
      </c>
      <c r="D224" s="60" t="s">
        <v>114</v>
      </c>
      <c r="E224" s="60" t="s">
        <v>114</v>
      </c>
      <c r="F224" s="60" t="s">
        <v>114</v>
      </c>
      <c r="G224" s="60" t="s">
        <v>114</v>
      </c>
      <c r="H224" s="60" t="s">
        <v>114</v>
      </c>
      <c r="I224" s="81">
        <v>0</v>
      </c>
      <c r="J224" s="81">
        <v>0</v>
      </c>
      <c r="K224" s="81">
        <v>0</v>
      </c>
      <c r="L224" s="63" t="s">
        <v>14</v>
      </c>
      <c r="M224" s="63" t="s">
        <v>14</v>
      </c>
    </row>
    <row r="225" spans="1:13" ht="15.75" customHeight="1" x14ac:dyDescent="0.25">
      <c r="A225" s="334"/>
      <c r="B225" s="336"/>
      <c r="C225" s="64" t="s">
        <v>199</v>
      </c>
      <c r="D225" s="49" t="s">
        <v>114</v>
      </c>
      <c r="E225" s="49" t="s">
        <v>114</v>
      </c>
      <c r="F225" s="49" t="s">
        <v>114</v>
      </c>
      <c r="G225" s="49" t="s">
        <v>114</v>
      </c>
      <c r="H225" s="49" t="s">
        <v>114</v>
      </c>
      <c r="I225" s="81">
        <v>0</v>
      </c>
      <c r="J225" s="81">
        <v>0</v>
      </c>
      <c r="K225" s="81">
        <v>0</v>
      </c>
      <c r="L225" s="66" t="s">
        <v>14</v>
      </c>
      <c r="M225" s="66" t="s">
        <v>14</v>
      </c>
    </row>
    <row r="226" spans="1:13" ht="15.75" customHeight="1" x14ac:dyDescent="0.25">
      <c r="A226" s="334"/>
      <c r="B226" s="336"/>
      <c r="C226" s="64" t="s">
        <v>195</v>
      </c>
      <c r="D226" s="49" t="s">
        <v>114</v>
      </c>
      <c r="E226" s="49" t="s">
        <v>114</v>
      </c>
      <c r="F226" s="49" t="s">
        <v>114</v>
      </c>
      <c r="G226" s="49" t="s">
        <v>114</v>
      </c>
      <c r="H226" s="49" t="s">
        <v>114</v>
      </c>
      <c r="I226" s="81">
        <v>0</v>
      </c>
      <c r="J226" s="81">
        <v>0</v>
      </c>
      <c r="K226" s="81">
        <v>0</v>
      </c>
      <c r="L226" s="66" t="s">
        <v>14</v>
      </c>
      <c r="M226" s="50" t="s">
        <v>14</v>
      </c>
    </row>
    <row r="227" spans="1:13" ht="15.75" customHeight="1" x14ac:dyDescent="0.25">
      <c r="A227" s="334"/>
      <c r="B227" s="336"/>
      <c r="C227" s="64" t="s">
        <v>194</v>
      </c>
      <c r="D227" s="49" t="s">
        <v>114</v>
      </c>
      <c r="E227" s="49" t="s">
        <v>114</v>
      </c>
      <c r="F227" s="49" t="s">
        <v>114</v>
      </c>
      <c r="G227" s="49" t="s">
        <v>114</v>
      </c>
      <c r="H227" s="49" t="s">
        <v>114</v>
      </c>
      <c r="I227" s="81">
        <v>0</v>
      </c>
      <c r="J227" s="81">
        <v>0</v>
      </c>
      <c r="K227" s="81">
        <v>0</v>
      </c>
      <c r="L227" s="66" t="s">
        <v>14</v>
      </c>
      <c r="M227" s="50" t="s">
        <v>14</v>
      </c>
    </row>
    <row r="228" spans="1:13" ht="15.75" customHeight="1" x14ac:dyDescent="0.25">
      <c r="A228" s="334"/>
      <c r="B228" s="336"/>
      <c r="C228" s="64" t="s">
        <v>193</v>
      </c>
      <c r="D228" s="49" t="s">
        <v>114</v>
      </c>
      <c r="E228" s="49" t="s">
        <v>114</v>
      </c>
      <c r="F228" s="49" t="s">
        <v>114</v>
      </c>
      <c r="G228" s="49" t="s">
        <v>114</v>
      </c>
      <c r="H228" s="49" t="s">
        <v>114</v>
      </c>
      <c r="I228" s="81">
        <v>0</v>
      </c>
      <c r="J228" s="81">
        <v>0</v>
      </c>
      <c r="K228" s="81">
        <v>0</v>
      </c>
      <c r="L228" s="66" t="s">
        <v>14</v>
      </c>
      <c r="M228" s="50" t="s">
        <v>14</v>
      </c>
    </row>
    <row r="229" spans="1:13" ht="30.75" customHeight="1" x14ac:dyDescent="0.25">
      <c r="A229" s="334"/>
      <c r="B229" s="336"/>
      <c r="C229" s="64" t="s">
        <v>192</v>
      </c>
      <c r="D229" s="49" t="s">
        <v>114</v>
      </c>
      <c r="E229" s="49" t="s">
        <v>114</v>
      </c>
      <c r="F229" s="49" t="s">
        <v>114</v>
      </c>
      <c r="G229" s="49" t="s">
        <v>114</v>
      </c>
      <c r="H229" s="49" t="s">
        <v>114</v>
      </c>
      <c r="I229" s="81">
        <v>0</v>
      </c>
      <c r="J229" s="81">
        <v>0</v>
      </c>
      <c r="K229" s="81">
        <v>0</v>
      </c>
      <c r="L229" s="66" t="s">
        <v>14</v>
      </c>
      <c r="M229" s="50" t="s">
        <v>14</v>
      </c>
    </row>
    <row r="230" spans="1:13" ht="18" customHeight="1" x14ac:dyDescent="0.25">
      <c r="A230" s="334" t="s">
        <v>970</v>
      </c>
      <c r="B230" s="336" t="s">
        <v>675</v>
      </c>
      <c r="C230" s="59" t="s">
        <v>200</v>
      </c>
      <c r="D230" s="60" t="s">
        <v>114</v>
      </c>
      <c r="E230" s="60" t="s">
        <v>114</v>
      </c>
      <c r="F230" s="60" t="s">
        <v>114</v>
      </c>
      <c r="G230" s="60" t="s">
        <v>114</v>
      </c>
      <c r="H230" s="60" t="s">
        <v>114</v>
      </c>
      <c r="I230" s="81">
        <v>0</v>
      </c>
      <c r="J230" s="81">
        <v>0</v>
      </c>
      <c r="K230" s="81">
        <v>0</v>
      </c>
      <c r="L230" s="63" t="s">
        <v>14</v>
      </c>
      <c r="M230" s="63" t="s">
        <v>14</v>
      </c>
    </row>
    <row r="231" spans="1:13" ht="15.75" customHeight="1" x14ac:dyDescent="0.25">
      <c r="A231" s="334"/>
      <c r="B231" s="336"/>
      <c r="C231" s="64" t="s">
        <v>199</v>
      </c>
      <c r="D231" s="49" t="s">
        <v>114</v>
      </c>
      <c r="E231" s="49" t="s">
        <v>114</v>
      </c>
      <c r="F231" s="49" t="s">
        <v>114</v>
      </c>
      <c r="G231" s="49" t="s">
        <v>114</v>
      </c>
      <c r="H231" s="49" t="s">
        <v>114</v>
      </c>
      <c r="I231" s="81">
        <v>0</v>
      </c>
      <c r="J231" s="81">
        <v>0</v>
      </c>
      <c r="K231" s="81">
        <v>0</v>
      </c>
      <c r="L231" s="66" t="s">
        <v>14</v>
      </c>
      <c r="M231" s="66" t="s">
        <v>14</v>
      </c>
    </row>
    <row r="232" spans="1:13" ht="15.75" customHeight="1" x14ac:dyDescent="0.25">
      <c r="A232" s="334"/>
      <c r="B232" s="336"/>
      <c r="C232" s="64" t="s">
        <v>195</v>
      </c>
      <c r="D232" s="49" t="s">
        <v>114</v>
      </c>
      <c r="E232" s="49" t="s">
        <v>114</v>
      </c>
      <c r="F232" s="49" t="s">
        <v>114</v>
      </c>
      <c r="G232" s="49" t="s">
        <v>114</v>
      </c>
      <c r="H232" s="49" t="s">
        <v>114</v>
      </c>
      <c r="I232" s="81">
        <v>0</v>
      </c>
      <c r="J232" s="81">
        <v>0</v>
      </c>
      <c r="K232" s="81">
        <v>0</v>
      </c>
      <c r="L232" s="66" t="s">
        <v>14</v>
      </c>
      <c r="M232" s="50" t="s">
        <v>14</v>
      </c>
    </row>
    <row r="233" spans="1:13" ht="15.75" customHeight="1" x14ac:dyDescent="0.25">
      <c r="A233" s="334"/>
      <c r="B233" s="336"/>
      <c r="C233" s="64" t="s">
        <v>194</v>
      </c>
      <c r="D233" s="49" t="s">
        <v>114</v>
      </c>
      <c r="E233" s="49" t="s">
        <v>114</v>
      </c>
      <c r="F233" s="49" t="s">
        <v>114</v>
      </c>
      <c r="G233" s="49" t="s">
        <v>114</v>
      </c>
      <c r="H233" s="49" t="s">
        <v>114</v>
      </c>
      <c r="I233" s="81">
        <v>0</v>
      </c>
      <c r="J233" s="81">
        <v>0</v>
      </c>
      <c r="K233" s="81">
        <v>0</v>
      </c>
      <c r="L233" s="66" t="s">
        <v>14</v>
      </c>
      <c r="M233" s="50" t="s">
        <v>14</v>
      </c>
    </row>
    <row r="234" spans="1:13" ht="15.75" customHeight="1" x14ac:dyDescent="0.25">
      <c r="A234" s="334"/>
      <c r="B234" s="336"/>
      <c r="C234" s="64" t="s">
        <v>193</v>
      </c>
      <c r="D234" s="49" t="s">
        <v>114</v>
      </c>
      <c r="E234" s="49" t="s">
        <v>114</v>
      </c>
      <c r="F234" s="49" t="s">
        <v>114</v>
      </c>
      <c r="G234" s="49" t="s">
        <v>114</v>
      </c>
      <c r="H234" s="49" t="s">
        <v>114</v>
      </c>
      <c r="I234" s="81">
        <v>0</v>
      </c>
      <c r="J234" s="81">
        <v>0</v>
      </c>
      <c r="K234" s="81">
        <v>0</v>
      </c>
      <c r="L234" s="66" t="s">
        <v>14</v>
      </c>
      <c r="M234" s="50" t="s">
        <v>14</v>
      </c>
    </row>
    <row r="235" spans="1:13" ht="33" customHeight="1" x14ac:dyDescent="0.25">
      <c r="A235" s="334"/>
      <c r="B235" s="336"/>
      <c r="C235" s="64" t="s">
        <v>192</v>
      </c>
      <c r="D235" s="49" t="s">
        <v>114</v>
      </c>
      <c r="E235" s="49" t="s">
        <v>114</v>
      </c>
      <c r="F235" s="49" t="s">
        <v>114</v>
      </c>
      <c r="G235" s="49" t="s">
        <v>114</v>
      </c>
      <c r="H235" s="49" t="s">
        <v>114</v>
      </c>
      <c r="I235" s="81">
        <v>0</v>
      </c>
      <c r="J235" s="81">
        <v>0</v>
      </c>
      <c r="K235" s="81">
        <v>0</v>
      </c>
      <c r="L235" s="66" t="s">
        <v>14</v>
      </c>
      <c r="M235" s="50" t="s">
        <v>14</v>
      </c>
    </row>
    <row r="236" spans="1:13" ht="18" customHeight="1" x14ac:dyDescent="0.25">
      <c r="A236" s="334" t="s">
        <v>968</v>
      </c>
      <c r="B236" s="336" t="s">
        <v>876</v>
      </c>
      <c r="C236" s="159" t="s">
        <v>200</v>
      </c>
      <c r="D236" s="60" t="s">
        <v>114</v>
      </c>
      <c r="E236" s="60" t="s">
        <v>114</v>
      </c>
      <c r="F236" s="60" t="s">
        <v>114</v>
      </c>
      <c r="G236" s="60" t="s">
        <v>114</v>
      </c>
      <c r="H236" s="60" t="s">
        <v>114</v>
      </c>
      <c r="I236" s="81">
        <v>567.80832999999996</v>
      </c>
      <c r="J236" s="81">
        <v>567.80832999999996</v>
      </c>
      <c r="K236" s="81">
        <v>529.74346000000003</v>
      </c>
      <c r="L236" s="63">
        <v>93.296176193822319</v>
      </c>
      <c r="M236" s="63">
        <v>93.296176193822319</v>
      </c>
    </row>
    <row r="237" spans="1:13" ht="15.75" customHeight="1" x14ac:dyDescent="0.25">
      <c r="A237" s="334"/>
      <c r="B237" s="336"/>
      <c r="C237" s="238" t="s">
        <v>199</v>
      </c>
      <c r="D237" s="49">
        <v>882</v>
      </c>
      <c r="E237" s="231" t="s">
        <v>219</v>
      </c>
      <c r="F237" s="49" t="s">
        <v>877</v>
      </c>
      <c r="G237" s="49"/>
      <c r="H237" s="49" t="s">
        <v>878</v>
      </c>
      <c r="I237" s="81">
        <v>567.80832999999996</v>
      </c>
      <c r="J237" s="81">
        <v>567.80832999999996</v>
      </c>
      <c r="K237" s="81">
        <v>529.74346000000003</v>
      </c>
      <c r="L237" s="66">
        <v>93.296176193822319</v>
      </c>
      <c r="M237" s="66">
        <v>93.296176193822319</v>
      </c>
    </row>
    <row r="238" spans="1:13" ht="15.75" customHeight="1" x14ac:dyDescent="0.25">
      <c r="A238" s="334"/>
      <c r="B238" s="336"/>
      <c r="C238" s="238" t="s">
        <v>195</v>
      </c>
      <c r="D238" s="49" t="s">
        <v>114</v>
      </c>
      <c r="E238" s="49" t="s">
        <v>114</v>
      </c>
      <c r="F238" s="49" t="s">
        <v>114</v>
      </c>
      <c r="G238" s="49" t="s">
        <v>114</v>
      </c>
      <c r="H238" s="49" t="s">
        <v>114</v>
      </c>
      <c r="I238" s="81">
        <v>0</v>
      </c>
      <c r="J238" s="81">
        <v>0</v>
      </c>
      <c r="K238" s="81">
        <v>0</v>
      </c>
      <c r="L238" s="66" t="s">
        <v>14</v>
      </c>
      <c r="M238" s="158" t="s">
        <v>14</v>
      </c>
    </row>
    <row r="239" spans="1:13" ht="15.75" customHeight="1" x14ac:dyDescent="0.25">
      <c r="A239" s="334"/>
      <c r="B239" s="336"/>
      <c r="C239" s="238" t="s">
        <v>194</v>
      </c>
      <c r="D239" s="49" t="s">
        <v>114</v>
      </c>
      <c r="E239" s="49" t="s">
        <v>114</v>
      </c>
      <c r="F239" s="49" t="s">
        <v>114</v>
      </c>
      <c r="G239" s="49" t="s">
        <v>114</v>
      </c>
      <c r="H239" s="49" t="s">
        <v>114</v>
      </c>
      <c r="I239" s="81">
        <v>0</v>
      </c>
      <c r="J239" s="81">
        <v>0</v>
      </c>
      <c r="K239" s="81">
        <v>0</v>
      </c>
      <c r="L239" s="66" t="s">
        <v>14</v>
      </c>
      <c r="M239" s="158" t="s">
        <v>14</v>
      </c>
    </row>
    <row r="240" spans="1:13" ht="15.75" customHeight="1" x14ac:dyDescent="0.25">
      <c r="A240" s="334"/>
      <c r="B240" s="336"/>
      <c r="C240" s="238" t="s">
        <v>193</v>
      </c>
      <c r="D240" s="49" t="s">
        <v>114</v>
      </c>
      <c r="E240" s="49" t="s">
        <v>114</v>
      </c>
      <c r="F240" s="49" t="s">
        <v>114</v>
      </c>
      <c r="G240" s="49" t="s">
        <v>114</v>
      </c>
      <c r="H240" s="49" t="s">
        <v>114</v>
      </c>
      <c r="I240" s="81">
        <v>0</v>
      </c>
      <c r="J240" s="81">
        <v>0</v>
      </c>
      <c r="K240" s="81">
        <v>0</v>
      </c>
      <c r="L240" s="66" t="s">
        <v>14</v>
      </c>
      <c r="M240" s="158" t="s">
        <v>14</v>
      </c>
    </row>
    <row r="241" spans="1:13" ht="70.5" customHeight="1" x14ac:dyDescent="0.25">
      <c r="A241" s="334"/>
      <c r="B241" s="336"/>
      <c r="C241" s="238" t="s">
        <v>192</v>
      </c>
      <c r="D241" s="49" t="s">
        <v>114</v>
      </c>
      <c r="E241" s="49" t="s">
        <v>114</v>
      </c>
      <c r="F241" s="49" t="s">
        <v>114</v>
      </c>
      <c r="G241" s="49" t="s">
        <v>114</v>
      </c>
      <c r="H241" s="49" t="s">
        <v>114</v>
      </c>
      <c r="I241" s="81">
        <v>0</v>
      </c>
      <c r="J241" s="81">
        <v>0</v>
      </c>
      <c r="K241" s="81">
        <v>0</v>
      </c>
      <c r="L241" s="66" t="s">
        <v>14</v>
      </c>
      <c r="M241" s="158" t="s">
        <v>14</v>
      </c>
    </row>
    <row r="242" spans="1:13" ht="18" customHeight="1" x14ac:dyDescent="0.25">
      <c r="A242" s="334"/>
      <c r="B242" s="336" t="s">
        <v>1035</v>
      </c>
      <c r="C242" s="159" t="s">
        <v>200</v>
      </c>
      <c r="D242" s="60" t="s">
        <v>114</v>
      </c>
      <c r="E242" s="60" t="s">
        <v>114</v>
      </c>
      <c r="F242" s="60" t="s">
        <v>114</v>
      </c>
      <c r="G242" s="60" t="s">
        <v>114</v>
      </c>
      <c r="H242" s="60" t="s">
        <v>114</v>
      </c>
      <c r="I242" s="81">
        <v>3125.8559399999999</v>
      </c>
      <c r="J242" s="81">
        <v>3125.8559399999999</v>
      </c>
      <c r="K242" s="81">
        <v>0</v>
      </c>
      <c r="L242" s="63">
        <v>0</v>
      </c>
      <c r="M242" s="63">
        <v>0</v>
      </c>
    </row>
    <row r="243" spans="1:13" ht="15.75" customHeight="1" x14ac:dyDescent="0.25">
      <c r="A243" s="334"/>
      <c r="B243" s="336"/>
      <c r="C243" s="286" t="s">
        <v>199</v>
      </c>
      <c r="D243" s="49">
        <v>882</v>
      </c>
      <c r="E243" s="231" t="s">
        <v>219</v>
      </c>
      <c r="F243" s="49" t="s">
        <v>455</v>
      </c>
      <c r="G243" s="49"/>
      <c r="H243" s="49" t="s">
        <v>1034</v>
      </c>
      <c r="I243" s="81">
        <v>3125.8559399999999</v>
      </c>
      <c r="J243" s="81">
        <v>3125.8559399999999</v>
      </c>
      <c r="K243" s="81">
        <v>0</v>
      </c>
      <c r="L243" s="66">
        <v>0</v>
      </c>
      <c r="M243" s="66">
        <v>0</v>
      </c>
    </row>
    <row r="244" spans="1:13" ht="15.75" customHeight="1" x14ac:dyDescent="0.25">
      <c r="A244" s="334"/>
      <c r="B244" s="336"/>
      <c r="C244" s="286" t="s">
        <v>195</v>
      </c>
      <c r="D244" s="49" t="s">
        <v>114</v>
      </c>
      <c r="E244" s="49" t="s">
        <v>114</v>
      </c>
      <c r="F244" s="49" t="s">
        <v>114</v>
      </c>
      <c r="G244" s="49" t="s">
        <v>114</v>
      </c>
      <c r="H244" s="49" t="s">
        <v>114</v>
      </c>
      <c r="I244" s="81">
        <v>0</v>
      </c>
      <c r="J244" s="81">
        <v>0</v>
      </c>
      <c r="K244" s="81">
        <v>0</v>
      </c>
      <c r="L244" s="66" t="s">
        <v>14</v>
      </c>
      <c r="M244" s="158" t="s">
        <v>14</v>
      </c>
    </row>
    <row r="245" spans="1:13" ht="15.75" customHeight="1" x14ac:dyDescent="0.25">
      <c r="A245" s="334"/>
      <c r="B245" s="336"/>
      <c r="C245" s="286" t="s">
        <v>194</v>
      </c>
      <c r="D245" s="49" t="s">
        <v>114</v>
      </c>
      <c r="E245" s="49" t="s">
        <v>114</v>
      </c>
      <c r="F245" s="49" t="s">
        <v>114</v>
      </c>
      <c r="G245" s="49" t="s">
        <v>114</v>
      </c>
      <c r="H245" s="49" t="s">
        <v>114</v>
      </c>
      <c r="I245" s="81">
        <v>0</v>
      </c>
      <c r="J245" s="81">
        <v>0</v>
      </c>
      <c r="K245" s="81">
        <v>0</v>
      </c>
      <c r="L245" s="66" t="s">
        <v>14</v>
      </c>
      <c r="M245" s="158" t="s">
        <v>14</v>
      </c>
    </row>
    <row r="246" spans="1:13" ht="15.75" customHeight="1" x14ac:dyDescent="0.25">
      <c r="A246" s="334"/>
      <c r="B246" s="336"/>
      <c r="C246" s="286" t="s">
        <v>193</v>
      </c>
      <c r="D246" s="49" t="s">
        <v>114</v>
      </c>
      <c r="E246" s="49" t="s">
        <v>114</v>
      </c>
      <c r="F246" s="49" t="s">
        <v>114</v>
      </c>
      <c r="G246" s="49" t="s">
        <v>114</v>
      </c>
      <c r="H246" s="49" t="s">
        <v>114</v>
      </c>
      <c r="I246" s="81">
        <v>0</v>
      </c>
      <c r="J246" s="81">
        <v>0</v>
      </c>
      <c r="K246" s="81">
        <v>0</v>
      </c>
      <c r="L246" s="66" t="s">
        <v>14</v>
      </c>
      <c r="M246" s="158" t="s">
        <v>14</v>
      </c>
    </row>
    <row r="247" spans="1:13" ht="21.75" customHeight="1" x14ac:dyDescent="0.25">
      <c r="A247" s="334"/>
      <c r="B247" s="336"/>
      <c r="C247" s="286" t="s">
        <v>192</v>
      </c>
      <c r="D247" s="49" t="s">
        <v>114</v>
      </c>
      <c r="E247" s="49" t="s">
        <v>114</v>
      </c>
      <c r="F247" s="49" t="s">
        <v>114</v>
      </c>
      <c r="G247" s="49" t="s">
        <v>114</v>
      </c>
      <c r="H247" s="49" t="s">
        <v>114</v>
      </c>
      <c r="I247" s="81">
        <v>0</v>
      </c>
      <c r="J247" s="81">
        <v>0</v>
      </c>
      <c r="K247" s="81">
        <v>0</v>
      </c>
      <c r="L247" s="66" t="s">
        <v>14</v>
      </c>
      <c r="M247" s="158" t="s">
        <v>14</v>
      </c>
    </row>
    <row r="248" spans="1:13" ht="18" customHeight="1" collapsed="1" x14ac:dyDescent="0.25">
      <c r="A248" s="332" t="s">
        <v>29</v>
      </c>
      <c r="B248" s="333" t="s">
        <v>299</v>
      </c>
      <c r="C248" s="76" t="s">
        <v>200</v>
      </c>
      <c r="D248" s="78" t="s">
        <v>114</v>
      </c>
      <c r="E248" s="78" t="s">
        <v>114</v>
      </c>
      <c r="F248" s="78" t="s">
        <v>114</v>
      </c>
      <c r="G248" s="78" t="s">
        <v>114</v>
      </c>
      <c r="H248" s="78" t="s">
        <v>114</v>
      </c>
      <c r="I248" s="195">
        <v>0</v>
      </c>
      <c r="J248" s="195">
        <v>0</v>
      </c>
      <c r="K248" s="195">
        <v>0</v>
      </c>
      <c r="L248" s="80" t="s">
        <v>14</v>
      </c>
      <c r="M248" s="80" t="s">
        <v>14</v>
      </c>
    </row>
    <row r="249" spans="1:13" ht="15.75" customHeight="1" x14ac:dyDescent="0.25">
      <c r="A249" s="332"/>
      <c r="B249" s="333"/>
      <c r="C249" s="76" t="s">
        <v>199</v>
      </c>
      <c r="D249" s="78">
        <v>810</v>
      </c>
      <c r="E249" s="78" t="s">
        <v>114</v>
      </c>
      <c r="F249" s="78" t="s">
        <v>223</v>
      </c>
      <c r="G249" s="78" t="s">
        <v>114</v>
      </c>
      <c r="H249" s="78" t="s">
        <v>114</v>
      </c>
      <c r="I249" s="195">
        <v>0</v>
      </c>
      <c r="J249" s="195">
        <v>0</v>
      </c>
      <c r="K249" s="195">
        <v>0</v>
      </c>
      <c r="L249" s="80" t="s">
        <v>14</v>
      </c>
      <c r="M249" s="80" t="s">
        <v>14</v>
      </c>
    </row>
    <row r="250" spans="1:13" ht="15.75" customHeight="1" x14ac:dyDescent="0.25">
      <c r="A250" s="332"/>
      <c r="B250" s="333"/>
      <c r="C250" s="76" t="s">
        <v>195</v>
      </c>
      <c r="D250" s="78" t="s">
        <v>114</v>
      </c>
      <c r="E250" s="78" t="s">
        <v>114</v>
      </c>
      <c r="F250" s="78" t="s">
        <v>114</v>
      </c>
      <c r="G250" s="78" t="s">
        <v>114</v>
      </c>
      <c r="H250" s="78" t="s">
        <v>114</v>
      </c>
      <c r="I250" s="195">
        <v>0</v>
      </c>
      <c r="J250" s="195">
        <v>0</v>
      </c>
      <c r="K250" s="195">
        <v>0</v>
      </c>
      <c r="L250" s="80" t="s">
        <v>14</v>
      </c>
      <c r="M250" s="82" t="s">
        <v>14</v>
      </c>
    </row>
    <row r="251" spans="1:13" ht="15.75" customHeight="1" x14ac:dyDescent="0.25">
      <c r="A251" s="332"/>
      <c r="B251" s="333"/>
      <c r="C251" s="76" t="s">
        <v>194</v>
      </c>
      <c r="D251" s="78" t="s">
        <v>114</v>
      </c>
      <c r="E251" s="78" t="s">
        <v>114</v>
      </c>
      <c r="F251" s="78" t="s">
        <v>114</v>
      </c>
      <c r="G251" s="78" t="s">
        <v>114</v>
      </c>
      <c r="H251" s="78" t="s">
        <v>114</v>
      </c>
      <c r="I251" s="195">
        <v>0</v>
      </c>
      <c r="J251" s="195">
        <v>0</v>
      </c>
      <c r="K251" s="195">
        <v>0</v>
      </c>
      <c r="L251" s="80" t="s">
        <v>14</v>
      </c>
      <c r="M251" s="82" t="s">
        <v>14</v>
      </c>
    </row>
    <row r="252" spans="1:13" ht="15.75" customHeight="1" x14ac:dyDescent="0.25">
      <c r="A252" s="332"/>
      <c r="B252" s="333"/>
      <c r="C252" s="76" t="s">
        <v>193</v>
      </c>
      <c r="D252" s="78" t="s">
        <v>114</v>
      </c>
      <c r="E252" s="78" t="s">
        <v>114</v>
      </c>
      <c r="F252" s="78" t="s">
        <v>114</v>
      </c>
      <c r="G252" s="78" t="s">
        <v>114</v>
      </c>
      <c r="H252" s="78" t="s">
        <v>114</v>
      </c>
      <c r="I252" s="195">
        <v>0</v>
      </c>
      <c r="J252" s="195">
        <v>0</v>
      </c>
      <c r="K252" s="195">
        <v>0</v>
      </c>
      <c r="L252" s="80" t="s">
        <v>14</v>
      </c>
      <c r="M252" s="82" t="s">
        <v>14</v>
      </c>
    </row>
    <row r="253" spans="1:13" ht="27" customHeight="1" x14ac:dyDescent="0.25">
      <c r="A253" s="332"/>
      <c r="B253" s="333"/>
      <c r="C253" s="76" t="s">
        <v>192</v>
      </c>
      <c r="D253" s="78" t="s">
        <v>114</v>
      </c>
      <c r="E253" s="78" t="s">
        <v>114</v>
      </c>
      <c r="F253" s="78" t="s">
        <v>114</v>
      </c>
      <c r="G253" s="78" t="s">
        <v>114</v>
      </c>
      <c r="H253" s="78" t="s">
        <v>114</v>
      </c>
      <c r="I253" s="195">
        <v>0</v>
      </c>
      <c r="J253" s="195">
        <v>0</v>
      </c>
      <c r="K253" s="195">
        <v>0</v>
      </c>
      <c r="L253" s="80" t="s">
        <v>14</v>
      </c>
      <c r="M253" s="82" t="s">
        <v>14</v>
      </c>
    </row>
    <row r="254" spans="1:13" ht="18" customHeight="1" x14ac:dyDescent="0.25">
      <c r="A254" s="334" t="s">
        <v>222</v>
      </c>
      <c r="B254" s="336" t="s">
        <v>138</v>
      </c>
      <c r="C254" s="59" t="s">
        <v>200</v>
      </c>
      <c r="D254" s="60" t="s">
        <v>114</v>
      </c>
      <c r="E254" s="60" t="s">
        <v>114</v>
      </c>
      <c r="F254" s="60" t="s">
        <v>114</v>
      </c>
      <c r="G254" s="60" t="s">
        <v>114</v>
      </c>
      <c r="H254" s="60" t="s">
        <v>114</v>
      </c>
      <c r="I254" s="81">
        <v>0</v>
      </c>
      <c r="J254" s="81">
        <v>0</v>
      </c>
      <c r="K254" s="81">
        <v>0</v>
      </c>
      <c r="L254" s="63" t="s">
        <v>14</v>
      </c>
      <c r="M254" s="67" t="s">
        <v>14</v>
      </c>
    </row>
    <row r="255" spans="1:13" ht="15.75" customHeight="1" x14ac:dyDescent="0.25">
      <c r="A255" s="334"/>
      <c r="B255" s="336"/>
      <c r="C255" s="64" t="s">
        <v>199</v>
      </c>
      <c r="D255" s="49" t="s">
        <v>114</v>
      </c>
      <c r="E255" s="49" t="s">
        <v>114</v>
      </c>
      <c r="F255" s="49" t="s">
        <v>114</v>
      </c>
      <c r="G255" s="49" t="s">
        <v>114</v>
      </c>
      <c r="H255" s="49" t="s">
        <v>114</v>
      </c>
      <c r="I255" s="81">
        <v>0</v>
      </c>
      <c r="J255" s="81">
        <v>0</v>
      </c>
      <c r="K255" s="81">
        <v>0</v>
      </c>
      <c r="L255" s="66" t="s">
        <v>14</v>
      </c>
      <c r="M255" s="50" t="s">
        <v>14</v>
      </c>
    </row>
    <row r="256" spans="1:13" ht="15.75" customHeight="1" x14ac:dyDescent="0.25">
      <c r="A256" s="334"/>
      <c r="B256" s="336"/>
      <c r="C256" s="64" t="s">
        <v>195</v>
      </c>
      <c r="D256" s="49" t="s">
        <v>114</v>
      </c>
      <c r="E256" s="49" t="s">
        <v>114</v>
      </c>
      <c r="F256" s="49" t="s">
        <v>114</v>
      </c>
      <c r="G256" s="49" t="s">
        <v>114</v>
      </c>
      <c r="H256" s="49" t="s">
        <v>114</v>
      </c>
      <c r="I256" s="81">
        <v>0</v>
      </c>
      <c r="J256" s="81">
        <v>0</v>
      </c>
      <c r="K256" s="81">
        <v>0</v>
      </c>
      <c r="L256" s="66" t="s">
        <v>14</v>
      </c>
      <c r="M256" s="50" t="s">
        <v>14</v>
      </c>
    </row>
    <row r="257" spans="1:13" ht="15.75" customHeight="1" x14ac:dyDescent="0.25">
      <c r="A257" s="334"/>
      <c r="B257" s="336"/>
      <c r="C257" s="64" t="s">
        <v>194</v>
      </c>
      <c r="D257" s="49" t="s">
        <v>114</v>
      </c>
      <c r="E257" s="49" t="s">
        <v>114</v>
      </c>
      <c r="F257" s="49" t="s">
        <v>114</v>
      </c>
      <c r="G257" s="49" t="s">
        <v>114</v>
      </c>
      <c r="H257" s="49" t="s">
        <v>114</v>
      </c>
      <c r="I257" s="81">
        <v>0</v>
      </c>
      <c r="J257" s="81">
        <v>0</v>
      </c>
      <c r="K257" s="81">
        <v>0</v>
      </c>
      <c r="L257" s="66" t="s">
        <v>14</v>
      </c>
      <c r="M257" s="50" t="s">
        <v>14</v>
      </c>
    </row>
    <row r="258" spans="1:13" ht="15.75" customHeight="1" x14ac:dyDescent="0.25">
      <c r="A258" s="334"/>
      <c r="B258" s="336"/>
      <c r="C258" s="64" t="s">
        <v>193</v>
      </c>
      <c r="D258" s="49" t="s">
        <v>114</v>
      </c>
      <c r="E258" s="49" t="s">
        <v>114</v>
      </c>
      <c r="F258" s="49" t="s">
        <v>114</v>
      </c>
      <c r="G258" s="49" t="s">
        <v>114</v>
      </c>
      <c r="H258" s="49" t="s">
        <v>114</v>
      </c>
      <c r="I258" s="81">
        <v>0</v>
      </c>
      <c r="J258" s="81">
        <v>0</v>
      </c>
      <c r="K258" s="81">
        <v>0</v>
      </c>
      <c r="L258" s="66" t="s">
        <v>14</v>
      </c>
      <c r="M258" s="50" t="s">
        <v>14</v>
      </c>
    </row>
    <row r="259" spans="1:13" ht="33" customHeight="1" x14ac:dyDescent="0.25">
      <c r="A259" s="334"/>
      <c r="B259" s="336"/>
      <c r="C259" s="64" t="s">
        <v>192</v>
      </c>
      <c r="D259" s="49" t="s">
        <v>114</v>
      </c>
      <c r="E259" s="49" t="s">
        <v>114</v>
      </c>
      <c r="F259" s="49" t="s">
        <v>114</v>
      </c>
      <c r="G259" s="49" t="s">
        <v>114</v>
      </c>
      <c r="H259" s="49" t="s">
        <v>114</v>
      </c>
      <c r="I259" s="81">
        <v>0</v>
      </c>
      <c r="J259" s="81">
        <v>0</v>
      </c>
      <c r="K259" s="81">
        <v>0</v>
      </c>
      <c r="L259" s="66" t="s">
        <v>14</v>
      </c>
      <c r="M259" s="50" t="s">
        <v>14</v>
      </c>
    </row>
    <row r="260" spans="1:13" ht="18" customHeight="1" x14ac:dyDescent="0.25">
      <c r="A260" s="334" t="s">
        <v>221</v>
      </c>
      <c r="B260" s="336" t="s">
        <v>137</v>
      </c>
      <c r="C260" s="59" t="s">
        <v>200</v>
      </c>
      <c r="D260" s="60" t="s">
        <v>114</v>
      </c>
      <c r="E260" s="60" t="s">
        <v>114</v>
      </c>
      <c r="F260" s="60" t="s">
        <v>114</v>
      </c>
      <c r="G260" s="60" t="s">
        <v>114</v>
      </c>
      <c r="H260" s="60" t="s">
        <v>114</v>
      </c>
      <c r="I260" s="81">
        <v>0</v>
      </c>
      <c r="J260" s="81">
        <v>0</v>
      </c>
      <c r="K260" s="81">
        <v>0</v>
      </c>
      <c r="L260" s="63" t="s">
        <v>14</v>
      </c>
      <c r="M260" s="67" t="s">
        <v>14</v>
      </c>
    </row>
    <row r="261" spans="1:13" ht="15.75" customHeight="1" x14ac:dyDescent="0.25">
      <c r="A261" s="334"/>
      <c r="B261" s="336"/>
      <c r="C261" s="64" t="s">
        <v>199</v>
      </c>
      <c r="D261" s="49" t="s">
        <v>114</v>
      </c>
      <c r="E261" s="49" t="s">
        <v>114</v>
      </c>
      <c r="F261" s="49" t="s">
        <v>114</v>
      </c>
      <c r="G261" s="49" t="s">
        <v>114</v>
      </c>
      <c r="H261" s="49" t="s">
        <v>114</v>
      </c>
      <c r="I261" s="81">
        <v>0</v>
      </c>
      <c r="J261" s="81">
        <v>0</v>
      </c>
      <c r="K261" s="81">
        <v>0</v>
      </c>
      <c r="L261" s="66" t="s">
        <v>14</v>
      </c>
      <c r="M261" s="50" t="s">
        <v>14</v>
      </c>
    </row>
    <row r="262" spans="1:13" ht="15.75" customHeight="1" x14ac:dyDescent="0.25">
      <c r="A262" s="334"/>
      <c r="B262" s="336"/>
      <c r="C262" s="64" t="s">
        <v>195</v>
      </c>
      <c r="D262" s="49" t="s">
        <v>114</v>
      </c>
      <c r="E262" s="49" t="s">
        <v>114</v>
      </c>
      <c r="F262" s="49" t="s">
        <v>114</v>
      </c>
      <c r="G262" s="49" t="s">
        <v>114</v>
      </c>
      <c r="H262" s="49" t="s">
        <v>114</v>
      </c>
      <c r="I262" s="81">
        <v>0</v>
      </c>
      <c r="J262" s="81">
        <v>0</v>
      </c>
      <c r="K262" s="81">
        <v>0</v>
      </c>
      <c r="L262" s="66" t="s">
        <v>14</v>
      </c>
      <c r="M262" s="50" t="s">
        <v>14</v>
      </c>
    </row>
    <row r="263" spans="1:13" ht="15.75" customHeight="1" x14ac:dyDescent="0.25">
      <c r="A263" s="334"/>
      <c r="B263" s="336"/>
      <c r="C263" s="64" t="s">
        <v>194</v>
      </c>
      <c r="D263" s="49" t="s">
        <v>114</v>
      </c>
      <c r="E263" s="49" t="s">
        <v>114</v>
      </c>
      <c r="F263" s="49" t="s">
        <v>114</v>
      </c>
      <c r="G263" s="49" t="s">
        <v>114</v>
      </c>
      <c r="H263" s="49" t="s">
        <v>114</v>
      </c>
      <c r="I263" s="81">
        <v>0</v>
      </c>
      <c r="J263" s="81">
        <v>0</v>
      </c>
      <c r="K263" s="81">
        <v>0</v>
      </c>
      <c r="L263" s="66" t="s">
        <v>14</v>
      </c>
      <c r="M263" s="50" t="s">
        <v>14</v>
      </c>
    </row>
    <row r="264" spans="1:13" ht="15.75" customHeight="1" x14ac:dyDescent="0.25">
      <c r="A264" s="334"/>
      <c r="B264" s="336"/>
      <c r="C264" s="64" t="s">
        <v>193</v>
      </c>
      <c r="D264" s="49" t="s">
        <v>114</v>
      </c>
      <c r="E264" s="49" t="s">
        <v>114</v>
      </c>
      <c r="F264" s="49" t="s">
        <v>114</v>
      </c>
      <c r="G264" s="49" t="s">
        <v>114</v>
      </c>
      <c r="H264" s="49" t="s">
        <v>114</v>
      </c>
      <c r="I264" s="81">
        <v>0</v>
      </c>
      <c r="J264" s="81">
        <v>0</v>
      </c>
      <c r="K264" s="81">
        <v>0</v>
      </c>
      <c r="L264" s="66" t="s">
        <v>14</v>
      </c>
      <c r="M264" s="50" t="s">
        <v>14</v>
      </c>
    </row>
    <row r="265" spans="1:13" ht="15.75" customHeight="1" x14ac:dyDescent="0.25">
      <c r="A265" s="334"/>
      <c r="B265" s="336"/>
      <c r="C265" s="64" t="s">
        <v>192</v>
      </c>
      <c r="D265" s="49" t="s">
        <v>114</v>
      </c>
      <c r="E265" s="49" t="s">
        <v>114</v>
      </c>
      <c r="F265" s="49" t="s">
        <v>114</v>
      </c>
      <c r="G265" s="49" t="s">
        <v>114</v>
      </c>
      <c r="H265" s="49" t="s">
        <v>114</v>
      </c>
      <c r="I265" s="81">
        <v>0</v>
      </c>
      <c r="J265" s="81">
        <v>0</v>
      </c>
      <c r="K265" s="81">
        <v>0</v>
      </c>
      <c r="L265" s="66" t="s">
        <v>14</v>
      </c>
      <c r="M265" s="50" t="s">
        <v>14</v>
      </c>
    </row>
    <row r="266" spans="1:13" ht="18" customHeight="1" x14ac:dyDescent="0.25">
      <c r="A266" s="334" t="s">
        <v>220</v>
      </c>
      <c r="B266" s="336" t="s">
        <v>136</v>
      </c>
      <c r="C266" s="59" t="s">
        <v>200</v>
      </c>
      <c r="D266" s="60" t="s">
        <v>114</v>
      </c>
      <c r="E266" s="60" t="s">
        <v>114</v>
      </c>
      <c r="F266" s="60" t="s">
        <v>114</v>
      </c>
      <c r="G266" s="60" t="s">
        <v>114</v>
      </c>
      <c r="H266" s="60" t="s">
        <v>114</v>
      </c>
      <c r="I266" s="81">
        <v>0</v>
      </c>
      <c r="J266" s="81">
        <v>0</v>
      </c>
      <c r="K266" s="81">
        <v>0</v>
      </c>
      <c r="L266" s="63" t="s">
        <v>14</v>
      </c>
      <c r="M266" s="67" t="s">
        <v>14</v>
      </c>
    </row>
    <row r="267" spans="1:13" ht="15.75" customHeight="1" x14ac:dyDescent="0.25">
      <c r="A267" s="334"/>
      <c r="B267" s="336"/>
      <c r="C267" s="64" t="s">
        <v>199</v>
      </c>
      <c r="D267" s="49" t="s">
        <v>114</v>
      </c>
      <c r="E267" s="49" t="s">
        <v>114</v>
      </c>
      <c r="F267" s="49" t="s">
        <v>114</v>
      </c>
      <c r="G267" s="49" t="s">
        <v>114</v>
      </c>
      <c r="H267" s="49" t="s">
        <v>114</v>
      </c>
      <c r="I267" s="81">
        <v>0</v>
      </c>
      <c r="J267" s="81">
        <v>0</v>
      </c>
      <c r="K267" s="81">
        <v>0</v>
      </c>
      <c r="L267" s="66" t="s">
        <v>14</v>
      </c>
      <c r="M267" s="50" t="s">
        <v>14</v>
      </c>
    </row>
    <row r="268" spans="1:13" ht="15.75" customHeight="1" x14ac:dyDescent="0.25">
      <c r="A268" s="334"/>
      <c r="B268" s="336"/>
      <c r="C268" s="64" t="s">
        <v>195</v>
      </c>
      <c r="D268" s="49" t="s">
        <v>114</v>
      </c>
      <c r="E268" s="49" t="s">
        <v>114</v>
      </c>
      <c r="F268" s="49" t="s">
        <v>114</v>
      </c>
      <c r="G268" s="49" t="s">
        <v>114</v>
      </c>
      <c r="H268" s="49" t="s">
        <v>114</v>
      </c>
      <c r="I268" s="81">
        <v>0</v>
      </c>
      <c r="J268" s="81">
        <v>0</v>
      </c>
      <c r="K268" s="81">
        <v>0</v>
      </c>
      <c r="L268" s="66" t="s">
        <v>14</v>
      </c>
      <c r="M268" s="50" t="s">
        <v>14</v>
      </c>
    </row>
    <row r="269" spans="1:13" ht="15.75" customHeight="1" x14ac:dyDescent="0.25">
      <c r="A269" s="334"/>
      <c r="B269" s="336"/>
      <c r="C269" s="64" t="s">
        <v>194</v>
      </c>
      <c r="D269" s="49" t="s">
        <v>114</v>
      </c>
      <c r="E269" s="49" t="s">
        <v>114</v>
      </c>
      <c r="F269" s="49" t="s">
        <v>114</v>
      </c>
      <c r="G269" s="49" t="s">
        <v>114</v>
      </c>
      <c r="H269" s="49" t="s">
        <v>114</v>
      </c>
      <c r="I269" s="81">
        <v>0</v>
      </c>
      <c r="J269" s="81">
        <v>0</v>
      </c>
      <c r="K269" s="81">
        <v>0</v>
      </c>
      <c r="L269" s="66" t="s">
        <v>14</v>
      </c>
      <c r="M269" s="50" t="s">
        <v>14</v>
      </c>
    </row>
    <row r="270" spans="1:13" ht="15.75" customHeight="1" x14ac:dyDescent="0.25">
      <c r="A270" s="334"/>
      <c r="B270" s="336"/>
      <c r="C270" s="64" t="s">
        <v>193</v>
      </c>
      <c r="D270" s="49" t="s">
        <v>114</v>
      </c>
      <c r="E270" s="49" t="s">
        <v>114</v>
      </c>
      <c r="F270" s="49" t="s">
        <v>114</v>
      </c>
      <c r="G270" s="49" t="s">
        <v>114</v>
      </c>
      <c r="H270" s="49" t="s">
        <v>114</v>
      </c>
      <c r="I270" s="81">
        <v>0</v>
      </c>
      <c r="J270" s="81">
        <v>0</v>
      </c>
      <c r="K270" s="81">
        <v>0</v>
      </c>
      <c r="L270" s="66" t="s">
        <v>14</v>
      </c>
      <c r="M270" s="50" t="s">
        <v>14</v>
      </c>
    </row>
    <row r="271" spans="1:13" ht="15.75" customHeight="1" x14ac:dyDescent="0.25">
      <c r="A271" s="334"/>
      <c r="B271" s="336"/>
      <c r="C271" s="64" t="s">
        <v>192</v>
      </c>
      <c r="D271" s="49" t="s">
        <v>114</v>
      </c>
      <c r="E271" s="49" t="s">
        <v>114</v>
      </c>
      <c r="F271" s="49" t="s">
        <v>114</v>
      </c>
      <c r="G271" s="49" t="s">
        <v>114</v>
      </c>
      <c r="H271" s="49" t="s">
        <v>114</v>
      </c>
      <c r="I271" s="81">
        <v>0</v>
      </c>
      <c r="J271" s="81">
        <v>0</v>
      </c>
      <c r="K271" s="81">
        <v>0</v>
      </c>
      <c r="L271" s="66" t="s">
        <v>14</v>
      </c>
      <c r="M271" s="50" t="s">
        <v>14</v>
      </c>
    </row>
    <row r="272" spans="1:13" ht="18" customHeight="1" x14ac:dyDescent="0.25">
      <c r="A272" s="335">
        <v>6</v>
      </c>
      <c r="B272" s="343" t="s">
        <v>773</v>
      </c>
      <c r="C272" s="54" t="s">
        <v>200</v>
      </c>
      <c r="D272" s="42" t="s">
        <v>114</v>
      </c>
      <c r="E272" s="42" t="s">
        <v>114</v>
      </c>
      <c r="F272" s="42" t="s">
        <v>114</v>
      </c>
      <c r="G272" s="42" t="s">
        <v>114</v>
      </c>
      <c r="H272" s="42" t="s">
        <v>114</v>
      </c>
      <c r="I272" s="196">
        <v>1067576.7407799999</v>
      </c>
      <c r="J272" s="196">
        <v>919536.12327999994</v>
      </c>
      <c r="K272" s="196">
        <v>891001.28964999993</v>
      </c>
      <c r="L272" s="83">
        <v>83.46016315408022</v>
      </c>
      <c r="M272" s="83">
        <v>96.896822984156856</v>
      </c>
    </row>
    <row r="273" spans="1:13" ht="15.75" customHeight="1" x14ac:dyDescent="0.25">
      <c r="A273" s="335"/>
      <c r="B273" s="343"/>
      <c r="C273" s="54" t="s">
        <v>199</v>
      </c>
      <c r="D273" s="42">
        <v>882</v>
      </c>
      <c r="E273" s="42" t="s">
        <v>114</v>
      </c>
      <c r="F273" s="42" t="s">
        <v>218</v>
      </c>
      <c r="G273" s="42" t="s">
        <v>114</v>
      </c>
      <c r="H273" s="42" t="s">
        <v>114</v>
      </c>
      <c r="I273" s="196">
        <v>450337.37212000001</v>
      </c>
      <c r="J273" s="196">
        <v>371377.09173999995</v>
      </c>
      <c r="K273" s="196">
        <v>351714.06081</v>
      </c>
      <c r="L273" s="83">
        <v>78.100127278861464</v>
      </c>
      <c r="M273" s="83">
        <v>94.705373226476226</v>
      </c>
    </row>
    <row r="274" spans="1:13" ht="15.75" customHeight="1" x14ac:dyDescent="0.25">
      <c r="A274" s="335"/>
      <c r="B274" s="343"/>
      <c r="C274" s="54" t="s">
        <v>195</v>
      </c>
      <c r="D274" s="42"/>
      <c r="E274" s="42" t="s">
        <v>114</v>
      </c>
      <c r="F274" s="42"/>
      <c r="G274" s="42" t="s">
        <v>114</v>
      </c>
      <c r="H274" s="42" t="s">
        <v>114</v>
      </c>
      <c r="I274" s="196">
        <v>578688.39999999991</v>
      </c>
      <c r="J274" s="196">
        <v>518140.03154000005</v>
      </c>
      <c r="K274" s="196">
        <v>509268.22884</v>
      </c>
      <c r="L274" s="83">
        <v>88.003877188483486</v>
      </c>
      <c r="M274" s="83">
        <v>98.287759647979414</v>
      </c>
    </row>
    <row r="275" spans="1:13" ht="15.75" customHeight="1" x14ac:dyDescent="0.25">
      <c r="A275" s="335"/>
      <c r="B275" s="343"/>
      <c r="C275" s="54" t="s">
        <v>194</v>
      </c>
      <c r="D275" s="42" t="s">
        <v>114</v>
      </c>
      <c r="E275" s="42" t="s">
        <v>114</v>
      </c>
      <c r="F275" s="42" t="s">
        <v>114</v>
      </c>
      <c r="G275" s="42" t="s">
        <v>114</v>
      </c>
      <c r="H275" s="42" t="s">
        <v>114</v>
      </c>
      <c r="I275" s="196">
        <v>34229.608660000005</v>
      </c>
      <c r="J275" s="196">
        <v>30019</v>
      </c>
      <c r="K275" s="196">
        <v>30019</v>
      </c>
      <c r="L275" s="83">
        <v>87.698928428239867</v>
      </c>
      <c r="M275" s="83">
        <v>100</v>
      </c>
    </row>
    <row r="276" spans="1:13" ht="15.75" customHeight="1" x14ac:dyDescent="0.25">
      <c r="A276" s="335"/>
      <c r="B276" s="343"/>
      <c r="C276" s="54" t="s">
        <v>193</v>
      </c>
      <c r="D276" s="42" t="s">
        <v>114</v>
      </c>
      <c r="E276" s="42" t="s">
        <v>114</v>
      </c>
      <c r="F276" s="42" t="s">
        <v>114</v>
      </c>
      <c r="G276" s="42" t="s">
        <v>114</v>
      </c>
      <c r="H276" s="42" t="s">
        <v>114</v>
      </c>
      <c r="I276" s="196">
        <v>0</v>
      </c>
      <c r="J276" s="196">
        <v>0</v>
      </c>
      <c r="K276" s="196">
        <v>0</v>
      </c>
      <c r="L276" s="83" t="s">
        <v>14</v>
      </c>
      <c r="M276" s="41" t="s">
        <v>14</v>
      </c>
    </row>
    <row r="277" spans="1:13" ht="15.75" customHeight="1" x14ac:dyDescent="0.25">
      <c r="A277" s="335"/>
      <c r="B277" s="343"/>
      <c r="C277" s="54" t="s">
        <v>192</v>
      </c>
      <c r="D277" s="42" t="s">
        <v>114</v>
      </c>
      <c r="E277" s="42" t="s">
        <v>114</v>
      </c>
      <c r="F277" s="42" t="s">
        <v>114</v>
      </c>
      <c r="G277" s="42" t="s">
        <v>114</v>
      </c>
      <c r="H277" s="42" t="s">
        <v>114</v>
      </c>
      <c r="I277" s="196">
        <v>4321.3599999999997</v>
      </c>
      <c r="J277" s="196">
        <v>0</v>
      </c>
      <c r="K277" s="196">
        <v>0</v>
      </c>
      <c r="L277" s="83">
        <v>0</v>
      </c>
      <c r="M277" s="83" t="s">
        <v>14</v>
      </c>
    </row>
    <row r="278" spans="1:13" ht="18" customHeight="1" x14ac:dyDescent="0.25">
      <c r="A278" s="332" t="s">
        <v>30</v>
      </c>
      <c r="B278" s="333" t="s">
        <v>288</v>
      </c>
      <c r="C278" s="76" t="s">
        <v>200</v>
      </c>
      <c r="D278" s="78" t="s">
        <v>114</v>
      </c>
      <c r="E278" s="78" t="s">
        <v>114</v>
      </c>
      <c r="F278" s="78" t="s">
        <v>114</v>
      </c>
      <c r="G278" s="78" t="s">
        <v>114</v>
      </c>
      <c r="H278" s="78" t="s">
        <v>114</v>
      </c>
      <c r="I278" s="195">
        <v>894268.58374000003</v>
      </c>
      <c r="J278" s="195">
        <v>775874.54471000005</v>
      </c>
      <c r="K278" s="195">
        <v>758632.42856999999</v>
      </c>
      <c r="L278" s="80">
        <v>84.832727254854007</v>
      </c>
      <c r="M278" s="80">
        <v>97.77771854257125</v>
      </c>
    </row>
    <row r="279" spans="1:13" ht="15.75" customHeight="1" x14ac:dyDescent="0.25">
      <c r="A279" s="332"/>
      <c r="B279" s="333"/>
      <c r="C279" s="76" t="s">
        <v>199</v>
      </c>
      <c r="D279" s="78">
        <v>882</v>
      </c>
      <c r="E279" s="78" t="s">
        <v>114</v>
      </c>
      <c r="F279" s="78" t="s">
        <v>217</v>
      </c>
      <c r="G279" s="78" t="s">
        <v>114</v>
      </c>
      <c r="H279" s="78" t="s">
        <v>114</v>
      </c>
      <c r="I279" s="195">
        <v>320399.33400000003</v>
      </c>
      <c r="J279" s="195">
        <v>259403.29142999998</v>
      </c>
      <c r="K279" s="195">
        <v>249647.97924000002</v>
      </c>
      <c r="L279" s="80">
        <v>77.917758480733923</v>
      </c>
      <c r="M279" s="80">
        <v>96.23932597916459</v>
      </c>
    </row>
    <row r="280" spans="1:13" ht="15.75" customHeight="1" x14ac:dyDescent="0.25">
      <c r="A280" s="332"/>
      <c r="B280" s="333"/>
      <c r="C280" s="76" t="s">
        <v>195</v>
      </c>
      <c r="D280" s="78"/>
      <c r="E280" s="78" t="s">
        <v>114</v>
      </c>
      <c r="F280" s="78"/>
      <c r="G280" s="78" t="s">
        <v>114</v>
      </c>
      <c r="H280" s="78" t="s">
        <v>114</v>
      </c>
      <c r="I280" s="195">
        <v>541930.1</v>
      </c>
      <c r="J280" s="195">
        <v>487264.25328000006</v>
      </c>
      <c r="K280" s="195">
        <v>479777.44933000003</v>
      </c>
      <c r="L280" s="80">
        <v>88.531242189721524</v>
      </c>
      <c r="M280" s="80">
        <v>98.463502319408221</v>
      </c>
    </row>
    <row r="281" spans="1:13" ht="15.75" customHeight="1" x14ac:dyDescent="0.25">
      <c r="A281" s="332"/>
      <c r="B281" s="333"/>
      <c r="C281" s="76" t="s">
        <v>194</v>
      </c>
      <c r="D281" s="78" t="s">
        <v>114</v>
      </c>
      <c r="E281" s="78" t="s">
        <v>114</v>
      </c>
      <c r="F281" s="78" t="s">
        <v>114</v>
      </c>
      <c r="G281" s="78" t="s">
        <v>114</v>
      </c>
      <c r="H281" s="78" t="s">
        <v>114</v>
      </c>
      <c r="I281" s="195">
        <v>31939.149740000001</v>
      </c>
      <c r="J281" s="195">
        <v>29207</v>
      </c>
      <c r="K281" s="195">
        <v>29207</v>
      </c>
      <c r="L281" s="80">
        <v>91.44576558161063</v>
      </c>
      <c r="M281" s="80">
        <v>100</v>
      </c>
    </row>
    <row r="282" spans="1:13" ht="15.75" customHeight="1" x14ac:dyDescent="0.25">
      <c r="A282" s="332"/>
      <c r="B282" s="333"/>
      <c r="C282" s="76" t="s">
        <v>193</v>
      </c>
      <c r="D282" s="78" t="s">
        <v>114</v>
      </c>
      <c r="E282" s="78" t="s">
        <v>114</v>
      </c>
      <c r="F282" s="78" t="s">
        <v>114</v>
      </c>
      <c r="G282" s="78" t="s">
        <v>114</v>
      </c>
      <c r="H282" s="78" t="s">
        <v>114</v>
      </c>
      <c r="I282" s="195">
        <v>0</v>
      </c>
      <c r="J282" s="195">
        <v>0</v>
      </c>
      <c r="K282" s="195">
        <v>0</v>
      </c>
      <c r="L282" s="80" t="s">
        <v>14</v>
      </c>
      <c r="M282" s="80" t="s">
        <v>14</v>
      </c>
    </row>
    <row r="283" spans="1:13" ht="30.75" customHeight="1" x14ac:dyDescent="0.25">
      <c r="A283" s="332"/>
      <c r="B283" s="333"/>
      <c r="C283" s="76" t="s">
        <v>192</v>
      </c>
      <c r="D283" s="78" t="s">
        <v>114</v>
      </c>
      <c r="E283" s="78" t="s">
        <v>114</v>
      </c>
      <c r="F283" s="78" t="s">
        <v>114</v>
      </c>
      <c r="G283" s="78" t="s">
        <v>114</v>
      </c>
      <c r="H283" s="78" t="s">
        <v>114</v>
      </c>
      <c r="I283" s="195">
        <v>0</v>
      </c>
      <c r="J283" s="195">
        <v>0</v>
      </c>
      <c r="K283" s="195">
        <v>0</v>
      </c>
      <c r="L283" s="80" t="s">
        <v>14</v>
      </c>
      <c r="M283" s="80" t="s">
        <v>14</v>
      </c>
    </row>
    <row r="284" spans="1:13" ht="18" customHeight="1" x14ac:dyDescent="0.25">
      <c r="A284" s="334" t="s">
        <v>135</v>
      </c>
      <c r="B284" s="336" t="s">
        <v>134</v>
      </c>
      <c r="C284" s="59" t="s">
        <v>200</v>
      </c>
      <c r="D284" s="60" t="s">
        <v>114</v>
      </c>
      <c r="E284" s="60" t="s">
        <v>114</v>
      </c>
      <c r="F284" s="60" t="s">
        <v>114</v>
      </c>
      <c r="G284" s="60" t="s">
        <v>114</v>
      </c>
      <c r="H284" s="60" t="s">
        <v>114</v>
      </c>
      <c r="I284" s="287">
        <v>198892.01647</v>
      </c>
      <c r="J284" s="287">
        <v>187076.58313000001</v>
      </c>
      <c r="K284" s="287">
        <v>184132.92888000002</v>
      </c>
      <c r="L284" s="63">
        <v>92.579346395119799</v>
      </c>
      <c r="M284" s="63">
        <v>98.426497747206326</v>
      </c>
    </row>
    <row r="285" spans="1:13" ht="111" customHeight="1" x14ac:dyDescent="0.25">
      <c r="A285" s="334"/>
      <c r="B285" s="336"/>
      <c r="C285" s="64" t="s">
        <v>199</v>
      </c>
      <c r="D285" s="49">
        <v>882</v>
      </c>
      <c r="E285" s="49">
        <v>1003</v>
      </c>
      <c r="F285" s="158" t="s">
        <v>818</v>
      </c>
      <c r="G285" s="49">
        <v>500</v>
      </c>
      <c r="H285" s="49" t="s">
        <v>216</v>
      </c>
      <c r="I285" s="81">
        <v>56040.364269999998</v>
      </c>
      <c r="J285" s="81">
        <v>56040.364269999998</v>
      </c>
      <c r="K285" s="81">
        <v>55117.617700000003</v>
      </c>
      <c r="L285" s="66">
        <v>98.353425103458932</v>
      </c>
      <c r="M285" s="66">
        <v>98.353425103458932</v>
      </c>
    </row>
    <row r="286" spans="1:13" ht="115.5" customHeight="1" x14ac:dyDescent="0.25">
      <c r="A286" s="334"/>
      <c r="B286" s="336"/>
      <c r="C286" s="64" t="s">
        <v>195</v>
      </c>
      <c r="D286" s="49">
        <v>882</v>
      </c>
      <c r="E286" s="49">
        <v>1003</v>
      </c>
      <c r="F286" s="158" t="s">
        <v>819</v>
      </c>
      <c r="G286" s="49">
        <v>500</v>
      </c>
      <c r="H286" s="49" t="s">
        <v>216</v>
      </c>
      <c r="I286" s="81">
        <v>133951.20000000001</v>
      </c>
      <c r="J286" s="81">
        <v>122734.01886</v>
      </c>
      <c r="K286" s="81">
        <v>120713.11118000001</v>
      </c>
      <c r="L286" s="66">
        <v>90.11723014052879</v>
      </c>
      <c r="M286" s="66">
        <v>98.353424992702969</v>
      </c>
    </row>
    <row r="287" spans="1:13" ht="15.75" customHeight="1" x14ac:dyDescent="0.25">
      <c r="A287" s="334"/>
      <c r="B287" s="336"/>
      <c r="C287" s="64" t="s">
        <v>194</v>
      </c>
      <c r="D287" s="49" t="s">
        <v>114</v>
      </c>
      <c r="E287" s="49" t="s">
        <v>114</v>
      </c>
      <c r="F287" s="49" t="s">
        <v>114</v>
      </c>
      <c r="G287" s="49" t="s">
        <v>114</v>
      </c>
      <c r="H287" s="49" t="s">
        <v>114</v>
      </c>
      <c r="I287" s="81">
        <v>8900.4521999999997</v>
      </c>
      <c r="J287" s="81">
        <v>8302.2000000000007</v>
      </c>
      <c r="K287" s="81">
        <v>8302.2000000000007</v>
      </c>
      <c r="L287" s="66">
        <v>93.278406685898503</v>
      </c>
      <c r="M287" s="50">
        <v>100</v>
      </c>
    </row>
    <row r="288" spans="1:13" ht="15.75" customHeight="1" x14ac:dyDescent="0.25">
      <c r="A288" s="334"/>
      <c r="B288" s="336"/>
      <c r="C288" s="64" t="s">
        <v>193</v>
      </c>
      <c r="D288" s="49" t="s">
        <v>114</v>
      </c>
      <c r="E288" s="49" t="s">
        <v>114</v>
      </c>
      <c r="F288" s="49" t="s">
        <v>114</v>
      </c>
      <c r="G288" s="49" t="s">
        <v>114</v>
      </c>
      <c r="H288" s="49" t="s">
        <v>114</v>
      </c>
      <c r="I288" s="81"/>
      <c r="J288" s="81"/>
      <c r="K288" s="81"/>
      <c r="L288" s="66" t="s">
        <v>14</v>
      </c>
      <c r="M288" s="50" t="s">
        <v>14</v>
      </c>
    </row>
    <row r="289" spans="1:13" ht="15.75" customHeight="1" x14ac:dyDescent="0.25">
      <c r="A289" s="334"/>
      <c r="B289" s="336"/>
      <c r="C289" s="64" t="s">
        <v>192</v>
      </c>
      <c r="D289" s="49" t="s">
        <v>114</v>
      </c>
      <c r="E289" s="49" t="s">
        <v>114</v>
      </c>
      <c r="F289" s="49" t="s">
        <v>114</v>
      </c>
      <c r="G289" s="49" t="s">
        <v>114</v>
      </c>
      <c r="H289" s="49" t="s">
        <v>114</v>
      </c>
      <c r="I289" s="287"/>
      <c r="J289" s="81"/>
      <c r="K289" s="81"/>
      <c r="L289" s="66" t="s">
        <v>14</v>
      </c>
      <c r="M289" s="50" t="s">
        <v>14</v>
      </c>
    </row>
    <row r="290" spans="1:13" s="36" customFormat="1" ht="27.75" customHeight="1" x14ac:dyDescent="0.25">
      <c r="A290" s="334" t="s">
        <v>133</v>
      </c>
      <c r="B290" s="336" t="s">
        <v>132</v>
      </c>
      <c r="C290" s="159" t="s">
        <v>200</v>
      </c>
      <c r="D290" s="60" t="s">
        <v>114</v>
      </c>
      <c r="E290" s="60" t="s">
        <v>114</v>
      </c>
      <c r="F290" s="60" t="s">
        <v>114</v>
      </c>
      <c r="G290" s="60" t="s">
        <v>114</v>
      </c>
      <c r="H290" s="60" t="s">
        <v>114</v>
      </c>
      <c r="I290" s="287">
        <v>481157.85752999998</v>
      </c>
      <c r="J290" s="287">
        <v>452285.43459999998</v>
      </c>
      <c r="K290" s="287">
        <v>448617.46113999997</v>
      </c>
      <c r="L290" s="63">
        <v>93.237064327070428</v>
      </c>
      <c r="M290" s="63">
        <v>99.189013578727341</v>
      </c>
    </row>
    <row r="291" spans="1:13" s="36" customFormat="1" ht="97.5" customHeight="1" x14ac:dyDescent="0.25">
      <c r="A291" s="334"/>
      <c r="B291" s="336"/>
      <c r="C291" s="251" t="s">
        <v>199</v>
      </c>
      <c r="D291" s="49">
        <v>882</v>
      </c>
      <c r="E291" s="49">
        <v>1003</v>
      </c>
      <c r="F291" s="158" t="s">
        <v>823</v>
      </c>
      <c r="G291" s="49">
        <v>500</v>
      </c>
      <c r="H291" s="49" t="s">
        <v>215</v>
      </c>
      <c r="I291" s="81">
        <v>147834.63573000001</v>
      </c>
      <c r="J291" s="81">
        <v>135705.33617</v>
      </c>
      <c r="K291" s="81">
        <v>134555.53737000001</v>
      </c>
      <c r="L291" s="66">
        <v>91.017599972815248</v>
      </c>
      <c r="M291" s="66">
        <v>99.152723958798774</v>
      </c>
    </row>
    <row r="292" spans="1:13" s="36" customFormat="1" ht="95.25" customHeight="1" x14ac:dyDescent="0.25">
      <c r="A292" s="334"/>
      <c r="B292" s="336"/>
      <c r="C292" s="251" t="s">
        <v>195</v>
      </c>
      <c r="D292" s="49">
        <v>882</v>
      </c>
      <c r="E292" s="49">
        <v>1003</v>
      </c>
      <c r="F292" s="158" t="s">
        <v>820</v>
      </c>
      <c r="G292" s="49">
        <v>500</v>
      </c>
      <c r="H292" s="49" t="s">
        <v>215</v>
      </c>
      <c r="I292" s="81">
        <v>312555.5</v>
      </c>
      <c r="J292" s="81">
        <v>297208.29843000002</v>
      </c>
      <c r="K292" s="81">
        <v>294690.12377000001</v>
      </c>
      <c r="L292" s="66">
        <v>94.284094751172205</v>
      </c>
      <c r="M292" s="66">
        <v>99.152723973959596</v>
      </c>
    </row>
    <row r="293" spans="1:13" s="36" customFormat="1" ht="22.5" customHeight="1" x14ac:dyDescent="0.25">
      <c r="A293" s="334"/>
      <c r="B293" s="336"/>
      <c r="C293" s="251" t="s">
        <v>194</v>
      </c>
      <c r="D293" s="49" t="s">
        <v>114</v>
      </c>
      <c r="E293" s="49" t="s">
        <v>114</v>
      </c>
      <c r="F293" s="49" t="s">
        <v>114</v>
      </c>
      <c r="G293" s="49" t="s">
        <v>114</v>
      </c>
      <c r="H293" s="49" t="s">
        <v>114</v>
      </c>
      <c r="I293" s="81">
        <v>20767.721799999999</v>
      </c>
      <c r="J293" s="81">
        <v>19371.8</v>
      </c>
      <c r="K293" s="81">
        <v>19371.8</v>
      </c>
      <c r="L293" s="66">
        <v>93.278406685898503</v>
      </c>
      <c r="M293" s="66">
        <v>100</v>
      </c>
    </row>
    <row r="294" spans="1:13" s="36" customFormat="1" ht="22.5" customHeight="1" x14ac:dyDescent="0.25">
      <c r="A294" s="334"/>
      <c r="B294" s="336"/>
      <c r="C294" s="251" t="s">
        <v>193</v>
      </c>
      <c r="D294" s="49" t="s">
        <v>114</v>
      </c>
      <c r="E294" s="49" t="s">
        <v>114</v>
      </c>
      <c r="F294" s="49" t="s">
        <v>114</v>
      </c>
      <c r="G294" s="49" t="s">
        <v>114</v>
      </c>
      <c r="H294" s="49" t="s">
        <v>114</v>
      </c>
      <c r="I294" s="81">
        <v>0</v>
      </c>
      <c r="J294" s="81">
        <v>0</v>
      </c>
      <c r="K294" s="81">
        <v>0</v>
      </c>
      <c r="L294" s="66" t="s">
        <v>14</v>
      </c>
      <c r="M294" s="158" t="s">
        <v>14</v>
      </c>
    </row>
    <row r="295" spans="1:13" s="36" customFormat="1" ht="23.25" customHeight="1" x14ac:dyDescent="0.25">
      <c r="A295" s="334"/>
      <c r="B295" s="336"/>
      <c r="C295" s="251" t="s">
        <v>192</v>
      </c>
      <c r="D295" s="49" t="s">
        <v>114</v>
      </c>
      <c r="E295" s="49" t="s">
        <v>114</v>
      </c>
      <c r="F295" s="49" t="s">
        <v>114</v>
      </c>
      <c r="G295" s="49" t="s">
        <v>114</v>
      </c>
      <c r="H295" s="49" t="s">
        <v>114</v>
      </c>
      <c r="I295" s="81">
        <v>0</v>
      </c>
      <c r="J295" s="81">
        <v>0</v>
      </c>
      <c r="K295" s="81">
        <v>0</v>
      </c>
      <c r="L295" s="66" t="s">
        <v>14</v>
      </c>
      <c r="M295" s="158" t="s">
        <v>14</v>
      </c>
    </row>
    <row r="296" spans="1:13" ht="25.5" customHeight="1" x14ac:dyDescent="0.25">
      <c r="A296" s="334" t="s">
        <v>131</v>
      </c>
      <c r="B296" s="336" t="s">
        <v>130</v>
      </c>
      <c r="C296" s="59" t="s">
        <v>200</v>
      </c>
      <c r="D296" s="60" t="s">
        <v>114</v>
      </c>
      <c r="E296" s="60" t="s">
        <v>114</v>
      </c>
      <c r="F296" s="60" t="s">
        <v>114</v>
      </c>
      <c r="G296" s="60" t="s">
        <v>114</v>
      </c>
      <c r="H296" s="60" t="s">
        <v>114</v>
      </c>
      <c r="I296" s="81">
        <v>214218.70973999999</v>
      </c>
      <c r="J296" s="81">
        <v>136512.52698</v>
      </c>
      <c r="K296" s="81">
        <v>125882.03855</v>
      </c>
      <c r="L296" s="63">
        <v>58.763325903131737</v>
      </c>
      <c r="M296" s="63">
        <v>92.212811040002634</v>
      </c>
    </row>
    <row r="297" spans="1:13" ht="100.5" customHeight="1" x14ac:dyDescent="0.25">
      <c r="A297" s="334"/>
      <c r="B297" s="336"/>
      <c r="C297" s="64" t="s">
        <v>199</v>
      </c>
      <c r="D297" s="49">
        <v>882</v>
      </c>
      <c r="E297" s="231" t="s">
        <v>219</v>
      </c>
      <c r="F297" s="158" t="s">
        <v>821</v>
      </c>
      <c r="G297" s="49">
        <v>500</v>
      </c>
      <c r="H297" s="49" t="s">
        <v>214</v>
      </c>
      <c r="I297" s="81">
        <v>116524.334</v>
      </c>
      <c r="J297" s="81">
        <v>67657.590989999997</v>
      </c>
      <c r="K297" s="81">
        <v>59974.82417</v>
      </c>
      <c r="L297" s="66">
        <v>51.469784989288158</v>
      </c>
      <c r="M297" s="66">
        <v>88.644634389753051</v>
      </c>
    </row>
    <row r="298" spans="1:13" ht="79.5" customHeight="1" x14ac:dyDescent="0.25">
      <c r="A298" s="334"/>
      <c r="B298" s="336"/>
      <c r="C298" s="64" t="s">
        <v>195</v>
      </c>
      <c r="D298" s="49">
        <v>882</v>
      </c>
      <c r="E298" s="231" t="s">
        <v>219</v>
      </c>
      <c r="F298" s="158" t="s">
        <v>822</v>
      </c>
      <c r="G298" s="49">
        <v>500</v>
      </c>
      <c r="H298" s="49" t="s">
        <v>214</v>
      </c>
      <c r="I298" s="81">
        <v>95423.4</v>
      </c>
      <c r="J298" s="81">
        <v>67321.935989999998</v>
      </c>
      <c r="K298" s="81">
        <v>64374.214379999998</v>
      </c>
      <c r="L298" s="66">
        <v>67.461664937531054</v>
      </c>
      <c r="M298" s="66">
        <v>95.621454483368012</v>
      </c>
    </row>
    <row r="299" spans="1:13" ht="23.25" customHeight="1" x14ac:dyDescent="0.25">
      <c r="A299" s="334"/>
      <c r="B299" s="336"/>
      <c r="C299" s="64" t="s">
        <v>194</v>
      </c>
      <c r="D299" s="49" t="s">
        <v>114</v>
      </c>
      <c r="E299" s="49" t="s">
        <v>114</v>
      </c>
      <c r="F299" s="49" t="s">
        <v>114</v>
      </c>
      <c r="G299" s="49" t="s">
        <v>114</v>
      </c>
      <c r="H299" s="49" t="s">
        <v>114</v>
      </c>
      <c r="I299" s="81">
        <v>2270.9757399999999</v>
      </c>
      <c r="J299" s="81">
        <v>1533</v>
      </c>
      <c r="K299" s="81">
        <v>1533</v>
      </c>
      <c r="L299" s="66">
        <v>67.504023622903176</v>
      </c>
      <c r="M299" s="50">
        <v>100</v>
      </c>
    </row>
    <row r="300" spans="1:13" ht="22.5" customHeight="1" x14ac:dyDescent="0.25">
      <c r="A300" s="334"/>
      <c r="B300" s="336"/>
      <c r="C300" s="64" t="s">
        <v>193</v>
      </c>
      <c r="D300" s="49" t="s">
        <v>114</v>
      </c>
      <c r="E300" s="49" t="s">
        <v>114</v>
      </c>
      <c r="F300" s="49" t="s">
        <v>114</v>
      </c>
      <c r="G300" s="49" t="s">
        <v>114</v>
      </c>
      <c r="H300" s="49" t="s">
        <v>114</v>
      </c>
      <c r="I300" s="81"/>
      <c r="J300" s="81"/>
      <c r="K300" s="81"/>
      <c r="L300" s="66" t="s">
        <v>14</v>
      </c>
      <c r="M300" s="50" t="s">
        <v>14</v>
      </c>
    </row>
    <row r="301" spans="1:13" ht="23.25" customHeight="1" x14ac:dyDescent="0.25">
      <c r="A301" s="334"/>
      <c r="B301" s="336"/>
      <c r="C301" s="64" t="s">
        <v>192</v>
      </c>
      <c r="D301" s="49" t="s">
        <v>114</v>
      </c>
      <c r="E301" s="49" t="s">
        <v>114</v>
      </c>
      <c r="F301" s="49" t="s">
        <v>114</v>
      </c>
      <c r="G301" s="49" t="s">
        <v>114</v>
      </c>
      <c r="H301" s="49" t="s">
        <v>114</v>
      </c>
      <c r="I301" s="288"/>
      <c r="J301" s="81"/>
      <c r="K301" s="81"/>
      <c r="L301" s="66" t="s">
        <v>14</v>
      </c>
      <c r="M301" s="50" t="s">
        <v>14</v>
      </c>
    </row>
    <row r="302" spans="1:13" ht="18" customHeight="1" x14ac:dyDescent="0.25">
      <c r="A302" s="332" t="s">
        <v>31</v>
      </c>
      <c r="B302" s="333" t="s">
        <v>289</v>
      </c>
      <c r="C302" s="76" t="s">
        <v>200</v>
      </c>
      <c r="D302" s="78" t="s">
        <v>114</v>
      </c>
      <c r="E302" s="78" t="s">
        <v>114</v>
      </c>
      <c r="F302" s="78" t="s">
        <v>114</v>
      </c>
      <c r="G302" s="78" t="s">
        <v>114</v>
      </c>
      <c r="H302" s="78" t="s">
        <v>114</v>
      </c>
      <c r="I302" s="195">
        <v>9260.36</v>
      </c>
      <c r="J302" s="195">
        <v>2161.1171199999999</v>
      </c>
      <c r="K302" s="195">
        <v>1735.5817500000001</v>
      </c>
      <c r="L302" s="80">
        <v>18.742054844520084</v>
      </c>
      <c r="M302" s="80">
        <v>80.309472075257077</v>
      </c>
    </row>
    <row r="303" spans="1:13" ht="15.75" customHeight="1" x14ac:dyDescent="0.25">
      <c r="A303" s="332"/>
      <c r="B303" s="333"/>
      <c r="C303" s="76" t="s">
        <v>199</v>
      </c>
      <c r="D303" s="78">
        <v>882</v>
      </c>
      <c r="E303" s="78" t="s">
        <v>114</v>
      </c>
      <c r="F303" s="78" t="s">
        <v>213</v>
      </c>
      <c r="G303" s="78" t="s">
        <v>114</v>
      </c>
      <c r="H303" s="78" t="s">
        <v>114</v>
      </c>
      <c r="I303" s="195">
        <v>2000</v>
      </c>
      <c r="J303" s="195">
        <v>995.2</v>
      </c>
      <c r="K303" s="195">
        <v>779.80447000000004</v>
      </c>
      <c r="L303" s="80">
        <v>38.990223500000006</v>
      </c>
      <c r="M303" s="80">
        <v>78.356558480707392</v>
      </c>
    </row>
    <row r="304" spans="1:13" ht="15.75" customHeight="1" x14ac:dyDescent="0.25">
      <c r="A304" s="332"/>
      <c r="B304" s="333"/>
      <c r="C304" s="76" t="s">
        <v>195</v>
      </c>
      <c r="D304" s="78"/>
      <c r="E304" s="78" t="s">
        <v>114</v>
      </c>
      <c r="F304" s="78"/>
      <c r="G304" s="78" t="s">
        <v>114</v>
      </c>
      <c r="H304" s="78" t="s">
        <v>114</v>
      </c>
      <c r="I304" s="195">
        <v>1951.2</v>
      </c>
      <c r="J304" s="195">
        <v>970.91711999999995</v>
      </c>
      <c r="K304" s="195">
        <v>760.77728000000002</v>
      </c>
      <c r="L304" s="80">
        <v>38.990225502255022</v>
      </c>
      <c r="M304" s="80">
        <v>78.356562504531809</v>
      </c>
    </row>
    <row r="305" spans="1:13" ht="15.75" customHeight="1" x14ac:dyDescent="0.25">
      <c r="A305" s="332"/>
      <c r="B305" s="333"/>
      <c r="C305" s="76" t="s">
        <v>194</v>
      </c>
      <c r="D305" s="78" t="s">
        <v>114</v>
      </c>
      <c r="E305" s="78" t="s">
        <v>114</v>
      </c>
      <c r="F305" s="78" t="s">
        <v>114</v>
      </c>
      <c r="G305" s="78" t="s">
        <v>114</v>
      </c>
      <c r="H305" s="78" t="s">
        <v>114</v>
      </c>
      <c r="I305" s="195">
        <v>987.8</v>
      </c>
      <c r="J305" s="195">
        <v>195</v>
      </c>
      <c r="K305" s="195">
        <v>195</v>
      </c>
      <c r="L305" s="80">
        <v>19.74083822636161</v>
      </c>
      <c r="M305" s="80">
        <v>100</v>
      </c>
    </row>
    <row r="306" spans="1:13" ht="15.75" customHeight="1" x14ac:dyDescent="0.25">
      <c r="A306" s="332"/>
      <c r="B306" s="333"/>
      <c r="C306" s="76" t="s">
        <v>193</v>
      </c>
      <c r="D306" s="78" t="s">
        <v>114</v>
      </c>
      <c r="E306" s="78" t="s">
        <v>114</v>
      </c>
      <c r="F306" s="78" t="s">
        <v>114</v>
      </c>
      <c r="G306" s="78" t="s">
        <v>114</v>
      </c>
      <c r="H306" s="78" t="s">
        <v>114</v>
      </c>
      <c r="I306" s="195">
        <v>0</v>
      </c>
      <c r="J306" s="195">
        <v>0</v>
      </c>
      <c r="K306" s="195">
        <v>0</v>
      </c>
      <c r="L306" s="80" t="s">
        <v>14</v>
      </c>
      <c r="M306" s="80" t="s">
        <v>14</v>
      </c>
    </row>
    <row r="307" spans="1:13" ht="15.75" customHeight="1" x14ac:dyDescent="0.25">
      <c r="A307" s="332"/>
      <c r="B307" s="333"/>
      <c r="C307" s="76" t="s">
        <v>192</v>
      </c>
      <c r="D307" s="78" t="s">
        <v>114</v>
      </c>
      <c r="E307" s="78" t="s">
        <v>114</v>
      </c>
      <c r="F307" s="78" t="s">
        <v>114</v>
      </c>
      <c r="G307" s="78" t="s">
        <v>114</v>
      </c>
      <c r="H307" s="78" t="s">
        <v>114</v>
      </c>
      <c r="I307" s="195">
        <v>4321.3599999999997</v>
      </c>
      <c r="J307" s="195">
        <v>0</v>
      </c>
      <c r="K307" s="195">
        <v>0</v>
      </c>
      <c r="L307" s="80">
        <v>0</v>
      </c>
      <c r="M307" s="80" t="s">
        <v>14</v>
      </c>
    </row>
    <row r="308" spans="1:13" ht="18" customHeight="1" x14ac:dyDescent="0.25">
      <c r="A308" s="334" t="s">
        <v>129</v>
      </c>
      <c r="B308" s="336" t="s">
        <v>128</v>
      </c>
      <c r="C308" s="59" t="s">
        <v>200</v>
      </c>
      <c r="D308" s="60" t="s">
        <v>114</v>
      </c>
      <c r="E308" s="60" t="s">
        <v>114</v>
      </c>
      <c r="F308" s="60" t="s">
        <v>114</v>
      </c>
      <c r="G308" s="60" t="s">
        <v>114</v>
      </c>
      <c r="H308" s="60" t="s">
        <v>114</v>
      </c>
      <c r="I308" s="287">
        <v>9260.36</v>
      </c>
      <c r="J308" s="287">
        <v>2161.1171199999999</v>
      </c>
      <c r="K308" s="287">
        <v>1735.5817500000001</v>
      </c>
      <c r="L308" s="63">
        <v>18.742054844520084</v>
      </c>
      <c r="M308" s="63">
        <v>80.309472075257077</v>
      </c>
    </row>
    <row r="309" spans="1:13" ht="79.5" customHeight="1" x14ac:dyDescent="0.25">
      <c r="A309" s="334"/>
      <c r="B309" s="336"/>
      <c r="C309" s="64" t="s">
        <v>199</v>
      </c>
      <c r="D309" s="49">
        <v>882</v>
      </c>
      <c r="E309" s="231" t="s">
        <v>219</v>
      </c>
      <c r="F309" s="158" t="s">
        <v>824</v>
      </c>
      <c r="G309" s="49">
        <v>500</v>
      </c>
      <c r="H309" s="49" t="s">
        <v>212</v>
      </c>
      <c r="I309" s="81">
        <v>2000</v>
      </c>
      <c r="J309" s="81">
        <v>995.2</v>
      </c>
      <c r="K309" s="81">
        <v>779.80447000000004</v>
      </c>
      <c r="L309" s="66">
        <v>38.990223500000006</v>
      </c>
      <c r="M309" s="66">
        <v>78.356558480707392</v>
      </c>
    </row>
    <row r="310" spans="1:13" ht="44.25" customHeight="1" x14ac:dyDescent="0.25">
      <c r="A310" s="334"/>
      <c r="B310" s="336"/>
      <c r="C310" s="64" t="s">
        <v>195</v>
      </c>
      <c r="D310" s="49">
        <v>882</v>
      </c>
      <c r="E310" s="231" t="s">
        <v>219</v>
      </c>
      <c r="F310" s="49" t="s">
        <v>211</v>
      </c>
      <c r="G310" s="49">
        <v>500</v>
      </c>
      <c r="H310" s="49" t="s">
        <v>212</v>
      </c>
      <c r="I310" s="81">
        <v>1951.2</v>
      </c>
      <c r="J310" s="81">
        <v>970.91711999999995</v>
      </c>
      <c r="K310" s="81">
        <v>760.77728000000002</v>
      </c>
      <c r="L310" s="66">
        <v>38.990225502255022</v>
      </c>
      <c r="M310" s="66">
        <v>78.356562504531809</v>
      </c>
    </row>
    <row r="311" spans="1:13" ht="15.75" customHeight="1" x14ac:dyDescent="0.25">
      <c r="A311" s="334"/>
      <c r="B311" s="336"/>
      <c r="C311" s="64" t="s">
        <v>194</v>
      </c>
      <c r="D311" s="49" t="s">
        <v>114</v>
      </c>
      <c r="E311" s="49" t="s">
        <v>114</v>
      </c>
      <c r="F311" s="49" t="s">
        <v>114</v>
      </c>
      <c r="G311" s="49" t="s">
        <v>114</v>
      </c>
      <c r="H311" s="49" t="s">
        <v>114</v>
      </c>
      <c r="I311" s="81">
        <v>987.8</v>
      </c>
      <c r="J311" s="81">
        <v>195</v>
      </c>
      <c r="K311" s="81">
        <v>195</v>
      </c>
      <c r="L311" s="66">
        <v>19.74083822636161</v>
      </c>
      <c r="M311" s="50">
        <v>100</v>
      </c>
    </row>
    <row r="312" spans="1:13" ht="15.75" customHeight="1" x14ac:dyDescent="0.25">
      <c r="A312" s="334"/>
      <c r="B312" s="336"/>
      <c r="C312" s="64" t="s">
        <v>193</v>
      </c>
      <c r="D312" s="49" t="s">
        <v>114</v>
      </c>
      <c r="E312" s="49" t="s">
        <v>114</v>
      </c>
      <c r="F312" s="49" t="s">
        <v>114</v>
      </c>
      <c r="G312" s="49" t="s">
        <v>114</v>
      </c>
      <c r="H312" s="49" t="s">
        <v>114</v>
      </c>
      <c r="I312" s="81"/>
      <c r="J312" s="81"/>
      <c r="K312" s="81"/>
      <c r="L312" s="66" t="s">
        <v>14</v>
      </c>
      <c r="M312" s="50" t="s">
        <v>14</v>
      </c>
    </row>
    <row r="313" spans="1:13" ht="21.75" customHeight="1" x14ac:dyDescent="0.25">
      <c r="A313" s="334"/>
      <c r="B313" s="336"/>
      <c r="C313" s="64" t="s">
        <v>192</v>
      </c>
      <c r="D313" s="49" t="s">
        <v>114</v>
      </c>
      <c r="E313" s="49" t="s">
        <v>114</v>
      </c>
      <c r="F313" s="49" t="s">
        <v>114</v>
      </c>
      <c r="G313" s="49" t="s">
        <v>114</v>
      </c>
      <c r="H313" s="49" t="s">
        <v>114</v>
      </c>
      <c r="I313" s="81">
        <v>4321.3599999999997</v>
      </c>
      <c r="J313" s="81"/>
      <c r="K313" s="81"/>
      <c r="L313" s="66">
        <v>0</v>
      </c>
      <c r="M313" s="50" t="s">
        <v>14</v>
      </c>
    </row>
    <row r="314" spans="1:13" ht="18" customHeight="1" x14ac:dyDescent="0.25">
      <c r="A314" s="332" t="s">
        <v>32</v>
      </c>
      <c r="B314" s="333" t="s">
        <v>290</v>
      </c>
      <c r="C314" s="76" t="s">
        <v>200</v>
      </c>
      <c r="D314" s="78" t="s">
        <v>114</v>
      </c>
      <c r="E314" s="78" t="s">
        <v>114</v>
      </c>
      <c r="F314" s="78" t="s">
        <v>114</v>
      </c>
      <c r="G314" s="78" t="s">
        <v>114</v>
      </c>
      <c r="H314" s="78" t="s">
        <v>114</v>
      </c>
      <c r="I314" s="195">
        <v>147308.80703999999</v>
      </c>
      <c r="J314" s="195">
        <v>132806.68114999999</v>
      </c>
      <c r="K314" s="195">
        <v>126133.27932999999</v>
      </c>
      <c r="L314" s="80">
        <v>85.625076914613786</v>
      </c>
      <c r="M314" s="80">
        <v>94.975100829104633</v>
      </c>
    </row>
    <row r="315" spans="1:13" ht="15.75" customHeight="1" x14ac:dyDescent="0.25">
      <c r="A315" s="332"/>
      <c r="B315" s="333"/>
      <c r="C315" s="76" t="s">
        <v>199</v>
      </c>
      <c r="D315" s="78">
        <v>882</v>
      </c>
      <c r="E315" s="78" t="s">
        <v>114</v>
      </c>
      <c r="F315" s="78" t="s">
        <v>210</v>
      </c>
      <c r="G315" s="78" t="s">
        <v>114</v>
      </c>
      <c r="H315" s="78" t="s">
        <v>114</v>
      </c>
      <c r="I315" s="195">
        <v>117498.74811999999</v>
      </c>
      <c r="J315" s="195">
        <v>105804.82001</v>
      </c>
      <c r="K315" s="195">
        <v>99666.277099999992</v>
      </c>
      <c r="L315" s="80">
        <v>84.823267221717188</v>
      </c>
      <c r="M315" s="80">
        <v>94.198238880402769</v>
      </c>
    </row>
    <row r="316" spans="1:13" ht="15.75" customHeight="1" x14ac:dyDescent="0.25">
      <c r="A316" s="332"/>
      <c r="B316" s="333"/>
      <c r="C316" s="76" t="s">
        <v>195</v>
      </c>
      <c r="D316" s="78"/>
      <c r="E316" s="78" t="s">
        <v>114</v>
      </c>
      <c r="F316" s="78"/>
      <c r="G316" s="78" t="s">
        <v>114</v>
      </c>
      <c r="H316" s="78" t="s">
        <v>114</v>
      </c>
      <c r="I316" s="195">
        <v>28507.399999999998</v>
      </c>
      <c r="J316" s="195">
        <v>26384.861140000001</v>
      </c>
      <c r="K316" s="195">
        <v>25850.002230000002</v>
      </c>
      <c r="L316" s="80">
        <v>90.678217690845202</v>
      </c>
      <c r="M316" s="80">
        <v>97.972856831946174</v>
      </c>
    </row>
    <row r="317" spans="1:13" ht="15.75" customHeight="1" x14ac:dyDescent="0.25">
      <c r="A317" s="332"/>
      <c r="B317" s="333"/>
      <c r="C317" s="76" t="s">
        <v>194</v>
      </c>
      <c r="D317" s="78" t="s">
        <v>114</v>
      </c>
      <c r="E317" s="78" t="s">
        <v>114</v>
      </c>
      <c r="F317" s="78" t="s">
        <v>114</v>
      </c>
      <c r="G317" s="78" t="s">
        <v>114</v>
      </c>
      <c r="H317" s="78" t="s">
        <v>114</v>
      </c>
      <c r="I317" s="195">
        <v>1302.6589200000001</v>
      </c>
      <c r="J317" s="195">
        <v>617</v>
      </c>
      <c r="K317" s="195">
        <v>617</v>
      </c>
      <c r="L317" s="80">
        <v>47.364662424451062</v>
      </c>
      <c r="M317" s="80">
        <v>100</v>
      </c>
    </row>
    <row r="318" spans="1:13" ht="15.75" customHeight="1" x14ac:dyDescent="0.25">
      <c r="A318" s="332"/>
      <c r="B318" s="333"/>
      <c r="C318" s="76" t="s">
        <v>193</v>
      </c>
      <c r="D318" s="78" t="s">
        <v>114</v>
      </c>
      <c r="E318" s="78" t="s">
        <v>114</v>
      </c>
      <c r="F318" s="78" t="s">
        <v>114</v>
      </c>
      <c r="G318" s="78" t="s">
        <v>114</v>
      </c>
      <c r="H318" s="78" t="s">
        <v>114</v>
      </c>
      <c r="I318" s="195">
        <v>0</v>
      </c>
      <c r="J318" s="195">
        <v>0</v>
      </c>
      <c r="K318" s="195">
        <v>0</v>
      </c>
      <c r="L318" s="80" t="s">
        <v>14</v>
      </c>
      <c r="M318" s="82" t="s">
        <v>14</v>
      </c>
    </row>
    <row r="319" spans="1:13" ht="15.75" customHeight="1" x14ac:dyDescent="0.25">
      <c r="A319" s="332"/>
      <c r="B319" s="333"/>
      <c r="C319" s="76" t="s">
        <v>192</v>
      </c>
      <c r="D319" s="78" t="s">
        <v>114</v>
      </c>
      <c r="E319" s="78" t="s">
        <v>114</v>
      </c>
      <c r="F319" s="78" t="s">
        <v>114</v>
      </c>
      <c r="G319" s="78" t="s">
        <v>114</v>
      </c>
      <c r="H319" s="78" t="s">
        <v>114</v>
      </c>
      <c r="I319" s="195">
        <v>0</v>
      </c>
      <c r="J319" s="195">
        <v>0</v>
      </c>
      <c r="K319" s="195">
        <v>0</v>
      </c>
      <c r="L319" s="80" t="s">
        <v>14</v>
      </c>
      <c r="M319" s="82" t="s">
        <v>14</v>
      </c>
    </row>
    <row r="320" spans="1:13" ht="18" customHeight="1" x14ac:dyDescent="0.25">
      <c r="A320" s="334" t="s">
        <v>127</v>
      </c>
      <c r="B320" s="336" t="s">
        <v>126</v>
      </c>
      <c r="C320" s="59" t="s">
        <v>200</v>
      </c>
      <c r="D320" s="60" t="s">
        <v>114</v>
      </c>
      <c r="E320" s="60" t="s">
        <v>114</v>
      </c>
      <c r="F320" s="60" t="s">
        <v>114</v>
      </c>
      <c r="G320" s="60" t="s">
        <v>114</v>
      </c>
      <c r="H320" s="60" t="s">
        <v>114</v>
      </c>
      <c r="I320" s="81">
        <v>31328.658789999998</v>
      </c>
      <c r="J320" s="287">
        <v>28754.009149999998</v>
      </c>
      <c r="K320" s="81">
        <v>26176.144360000002</v>
      </c>
      <c r="L320" s="63">
        <v>83.553351375371804</v>
      </c>
      <c r="M320" s="63">
        <v>91.034763964384439</v>
      </c>
    </row>
    <row r="321" spans="1:13" ht="118.5" customHeight="1" x14ac:dyDescent="0.25">
      <c r="A321" s="334"/>
      <c r="B321" s="336"/>
      <c r="C321" s="64" t="s">
        <v>199</v>
      </c>
      <c r="D321" s="49">
        <v>882</v>
      </c>
      <c r="E321" s="49" t="s">
        <v>209</v>
      </c>
      <c r="F321" s="158" t="s">
        <v>825</v>
      </c>
      <c r="G321" s="49">
        <v>500</v>
      </c>
      <c r="H321" s="49" t="s">
        <v>208</v>
      </c>
      <c r="I321" s="81">
        <v>21594.355</v>
      </c>
      <c r="J321" s="287">
        <v>20681.70249</v>
      </c>
      <c r="K321" s="81">
        <v>18126.741180000001</v>
      </c>
      <c r="L321" s="66">
        <v>83.942035684788934</v>
      </c>
      <c r="M321" s="66">
        <v>87.646271813283406</v>
      </c>
    </row>
    <row r="322" spans="1:13" ht="96.75" customHeight="1" x14ac:dyDescent="0.25">
      <c r="A322" s="334"/>
      <c r="B322" s="336"/>
      <c r="C322" s="64" t="s">
        <v>195</v>
      </c>
      <c r="D322" s="49">
        <v>882</v>
      </c>
      <c r="E322" s="231" t="s">
        <v>826</v>
      </c>
      <c r="F322" s="158" t="s">
        <v>827</v>
      </c>
      <c r="G322" s="49">
        <v>500</v>
      </c>
      <c r="H322" s="49" t="s">
        <v>208</v>
      </c>
      <c r="I322" s="81">
        <v>9506.7999999999993</v>
      </c>
      <c r="J322" s="81">
        <v>7884.3066600000002</v>
      </c>
      <c r="K322" s="81">
        <v>7861.4031800000002</v>
      </c>
      <c r="L322" s="66">
        <v>82.692422055791653</v>
      </c>
      <c r="M322" s="66">
        <v>99.709505464618758</v>
      </c>
    </row>
    <row r="323" spans="1:13" ht="18.75" customHeight="1" x14ac:dyDescent="0.25">
      <c r="A323" s="334"/>
      <c r="B323" s="336"/>
      <c r="C323" s="64" t="s">
        <v>194</v>
      </c>
      <c r="D323" s="49" t="s">
        <v>114</v>
      </c>
      <c r="E323" s="49" t="s">
        <v>114</v>
      </c>
      <c r="F323" s="49" t="s">
        <v>114</v>
      </c>
      <c r="G323" s="49" t="s">
        <v>114</v>
      </c>
      <c r="H323" s="49" t="s">
        <v>114</v>
      </c>
      <c r="I323" s="81">
        <v>227.50379000000001</v>
      </c>
      <c r="J323" s="287">
        <v>188</v>
      </c>
      <c r="K323" s="81">
        <v>188</v>
      </c>
      <c r="L323" s="66">
        <v>82.635985976321535</v>
      </c>
      <c r="M323" s="50">
        <v>100</v>
      </c>
    </row>
    <row r="324" spans="1:13" ht="20.25" customHeight="1" x14ac:dyDescent="0.25">
      <c r="A324" s="334"/>
      <c r="B324" s="336"/>
      <c r="C324" s="64" t="s">
        <v>193</v>
      </c>
      <c r="D324" s="49" t="s">
        <v>114</v>
      </c>
      <c r="E324" s="49" t="s">
        <v>114</v>
      </c>
      <c r="F324" s="49" t="s">
        <v>114</v>
      </c>
      <c r="G324" s="49" t="s">
        <v>114</v>
      </c>
      <c r="H324" s="49" t="s">
        <v>114</v>
      </c>
      <c r="I324" s="81"/>
      <c r="J324" s="81"/>
      <c r="K324" s="81"/>
      <c r="L324" s="66" t="s">
        <v>14</v>
      </c>
      <c r="M324" s="50" t="s">
        <v>14</v>
      </c>
    </row>
    <row r="325" spans="1:13" ht="20.25" customHeight="1" x14ac:dyDescent="0.25">
      <c r="A325" s="334"/>
      <c r="B325" s="336"/>
      <c r="C325" s="64" t="s">
        <v>192</v>
      </c>
      <c r="D325" s="49" t="s">
        <v>114</v>
      </c>
      <c r="E325" s="49" t="s">
        <v>114</v>
      </c>
      <c r="F325" s="49" t="s">
        <v>114</v>
      </c>
      <c r="G325" s="49" t="s">
        <v>114</v>
      </c>
      <c r="H325" s="49" t="s">
        <v>114</v>
      </c>
      <c r="I325" s="81"/>
      <c r="J325" s="81"/>
      <c r="K325" s="81"/>
      <c r="L325" s="66" t="s">
        <v>14</v>
      </c>
      <c r="M325" s="50" t="s">
        <v>14</v>
      </c>
    </row>
    <row r="326" spans="1:13" ht="18" customHeight="1" x14ac:dyDescent="0.25">
      <c r="A326" s="334" t="s">
        <v>125</v>
      </c>
      <c r="B326" s="336" t="s">
        <v>124</v>
      </c>
      <c r="C326" s="159" t="s">
        <v>200</v>
      </c>
      <c r="D326" s="60" t="s">
        <v>114</v>
      </c>
      <c r="E326" s="60" t="s">
        <v>114</v>
      </c>
      <c r="F326" s="60" t="s">
        <v>114</v>
      </c>
      <c r="G326" s="60" t="s">
        <v>114</v>
      </c>
      <c r="H326" s="60" t="s">
        <v>114</v>
      </c>
      <c r="I326" s="81">
        <v>115980.14825</v>
      </c>
      <c r="J326" s="287">
        <v>104052.67199999999</v>
      </c>
      <c r="K326" s="81">
        <v>99957.134969999999</v>
      </c>
      <c r="L326" s="63">
        <v>86.184693223997499</v>
      </c>
      <c r="M326" s="63">
        <v>96.06397706922894</v>
      </c>
    </row>
    <row r="327" spans="1:13" ht="100.5" customHeight="1" x14ac:dyDescent="0.25">
      <c r="A327" s="334"/>
      <c r="B327" s="336"/>
      <c r="C327" s="237" t="s">
        <v>199</v>
      </c>
      <c r="D327" s="49">
        <v>882</v>
      </c>
      <c r="E327" s="49" t="s">
        <v>209</v>
      </c>
      <c r="F327" s="158" t="s">
        <v>870</v>
      </c>
      <c r="G327" s="49">
        <v>500</v>
      </c>
      <c r="H327" s="49" t="s">
        <v>872</v>
      </c>
      <c r="I327" s="81">
        <v>95904.393119999993</v>
      </c>
      <c r="J327" s="287">
        <v>85123.11752</v>
      </c>
      <c r="K327" s="81">
        <v>81539.535919999995</v>
      </c>
      <c r="L327" s="66">
        <v>85.021690109621957</v>
      </c>
      <c r="M327" s="66">
        <v>95.790119412440419</v>
      </c>
    </row>
    <row r="328" spans="1:13" ht="87" customHeight="1" x14ac:dyDescent="0.25">
      <c r="A328" s="334"/>
      <c r="B328" s="336"/>
      <c r="C328" s="237" t="s">
        <v>195</v>
      </c>
      <c r="D328" s="49">
        <v>882</v>
      </c>
      <c r="E328" s="231" t="s">
        <v>826</v>
      </c>
      <c r="F328" s="158" t="s">
        <v>871</v>
      </c>
      <c r="G328" s="49">
        <v>500</v>
      </c>
      <c r="H328" s="49" t="s">
        <v>872</v>
      </c>
      <c r="I328" s="81">
        <v>19000.599999999999</v>
      </c>
      <c r="J328" s="81">
        <v>18500.554479999999</v>
      </c>
      <c r="K328" s="81">
        <v>17988.599050000001</v>
      </c>
      <c r="L328" s="66">
        <v>94.673847404818815</v>
      </c>
      <c r="M328" s="66">
        <v>97.232756290880644</v>
      </c>
    </row>
    <row r="329" spans="1:13" ht="15.75" customHeight="1" x14ac:dyDescent="0.25">
      <c r="A329" s="334"/>
      <c r="B329" s="336"/>
      <c r="C329" s="237" t="s">
        <v>194</v>
      </c>
      <c r="D329" s="49" t="s">
        <v>114</v>
      </c>
      <c r="E329" s="49" t="s">
        <v>114</v>
      </c>
      <c r="F329" s="49" t="s">
        <v>114</v>
      </c>
      <c r="G329" s="49" t="s">
        <v>114</v>
      </c>
      <c r="H329" s="49" t="s">
        <v>114</v>
      </c>
      <c r="I329" s="81">
        <v>1075.1551300000001</v>
      </c>
      <c r="J329" s="287">
        <v>429</v>
      </c>
      <c r="K329" s="81">
        <v>429</v>
      </c>
      <c r="L329" s="66">
        <v>39.901218719944161</v>
      </c>
      <c r="M329" s="158">
        <v>100</v>
      </c>
    </row>
    <row r="330" spans="1:13" ht="15.75" customHeight="1" x14ac:dyDescent="0.25">
      <c r="A330" s="334"/>
      <c r="B330" s="336"/>
      <c r="C330" s="237" t="s">
        <v>193</v>
      </c>
      <c r="D330" s="49" t="s">
        <v>114</v>
      </c>
      <c r="E330" s="49" t="s">
        <v>114</v>
      </c>
      <c r="F330" s="49" t="s">
        <v>114</v>
      </c>
      <c r="G330" s="49" t="s">
        <v>114</v>
      </c>
      <c r="H330" s="49" t="s">
        <v>114</v>
      </c>
      <c r="I330" s="81"/>
      <c r="J330" s="81"/>
      <c r="K330" s="81"/>
      <c r="L330" s="66" t="s">
        <v>14</v>
      </c>
      <c r="M330" s="158" t="s">
        <v>14</v>
      </c>
    </row>
    <row r="331" spans="1:13" ht="15.75" customHeight="1" x14ac:dyDescent="0.25">
      <c r="A331" s="334"/>
      <c r="B331" s="336"/>
      <c r="C331" s="237" t="s">
        <v>192</v>
      </c>
      <c r="D331" s="49" t="s">
        <v>114</v>
      </c>
      <c r="E331" s="49" t="s">
        <v>114</v>
      </c>
      <c r="F331" s="49" t="s">
        <v>114</v>
      </c>
      <c r="G331" s="49" t="s">
        <v>114</v>
      </c>
      <c r="H331" s="49" t="s">
        <v>114</v>
      </c>
      <c r="I331" s="81"/>
      <c r="J331" s="81"/>
      <c r="K331" s="81"/>
      <c r="L331" s="66" t="s">
        <v>14</v>
      </c>
      <c r="M331" s="158" t="s">
        <v>14</v>
      </c>
    </row>
    <row r="332" spans="1:13" ht="18" customHeight="1" x14ac:dyDescent="0.25">
      <c r="A332" s="334" t="s">
        <v>355</v>
      </c>
      <c r="B332" s="336" t="s">
        <v>356</v>
      </c>
      <c r="C332" s="159" t="s">
        <v>200</v>
      </c>
      <c r="D332" s="60" t="s">
        <v>114</v>
      </c>
      <c r="E332" s="60" t="s">
        <v>114</v>
      </c>
      <c r="F332" s="60" t="s">
        <v>114</v>
      </c>
      <c r="G332" s="60" t="s">
        <v>114</v>
      </c>
      <c r="H332" s="60" t="s">
        <v>114</v>
      </c>
      <c r="I332" s="81">
        <v>0</v>
      </c>
      <c r="J332" s="287">
        <v>0</v>
      </c>
      <c r="K332" s="81">
        <v>0</v>
      </c>
      <c r="L332" s="63" t="s">
        <v>14</v>
      </c>
      <c r="M332" s="63" t="s">
        <v>14</v>
      </c>
    </row>
    <row r="333" spans="1:13" ht="20.25" customHeight="1" x14ac:dyDescent="0.25">
      <c r="A333" s="334"/>
      <c r="B333" s="336"/>
      <c r="C333" s="290" t="s">
        <v>199</v>
      </c>
      <c r="D333" s="49" t="s">
        <v>114</v>
      </c>
      <c r="E333" s="49" t="s">
        <v>114</v>
      </c>
      <c r="F333" s="49" t="s">
        <v>114</v>
      </c>
      <c r="G333" s="49" t="s">
        <v>114</v>
      </c>
      <c r="H333" s="49" t="s">
        <v>114</v>
      </c>
      <c r="I333" s="81">
        <v>0</v>
      </c>
      <c r="J333" s="287">
        <v>0</v>
      </c>
      <c r="K333" s="81">
        <v>0</v>
      </c>
      <c r="L333" s="66" t="s">
        <v>14</v>
      </c>
      <c r="M333" s="66" t="s">
        <v>14</v>
      </c>
    </row>
    <row r="334" spans="1:13" ht="25.5" customHeight="1" x14ac:dyDescent="0.25">
      <c r="A334" s="334"/>
      <c r="B334" s="336"/>
      <c r="C334" s="290" t="s">
        <v>195</v>
      </c>
      <c r="D334" s="49" t="s">
        <v>114</v>
      </c>
      <c r="E334" s="49" t="s">
        <v>114</v>
      </c>
      <c r="F334" s="49" t="s">
        <v>114</v>
      </c>
      <c r="G334" s="49" t="s">
        <v>114</v>
      </c>
      <c r="H334" s="49" t="s">
        <v>114</v>
      </c>
      <c r="I334" s="81">
        <v>0</v>
      </c>
      <c r="J334" s="81">
        <v>0</v>
      </c>
      <c r="K334" s="81">
        <v>0</v>
      </c>
      <c r="L334" s="66" t="s">
        <v>14</v>
      </c>
      <c r="M334" s="66" t="s">
        <v>14</v>
      </c>
    </row>
    <row r="335" spans="1:13" ht="15.75" customHeight="1" x14ac:dyDescent="0.25">
      <c r="A335" s="334"/>
      <c r="B335" s="336"/>
      <c r="C335" s="290" t="s">
        <v>194</v>
      </c>
      <c r="D335" s="49" t="s">
        <v>114</v>
      </c>
      <c r="E335" s="49" t="s">
        <v>114</v>
      </c>
      <c r="F335" s="49" t="s">
        <v>114</v>
      </c>
      <c r="G335" s="49" t="s">
        <v>114</v>
      </c>
      <c r="H335" s="49" t="s">
        <v>114</v>
      </c>
      <c r="I335" s="81">
        <v>0</v>
      </c>
      <c r="J335" s="287">
        <v>0</v>
      </c>
      <c r="K335" s="81">
        <v>0</v>
      </c>
      <c r="L335" s="66" t="s">
        <v>14</v>
      </c>
      <c r="M335" s="158" t="s">
        <v>14</v>
      </c>
    </row>
    <row r="336" spans="1:13" ht="15.75" customHeight="1" x14ac:dyDescent="0.25">
      <c r="A336" s="334"/>
      <c r="B336" s="336"/>
      <c r="C336" s="290" t="s">
        <v>193</v>
      </c>
      <c r="D336" s="49" t="s">
        <v>114</v>
      </c>
      <c r="E336" s="49" t="s">
        <v>114</v>
      </c>
      <c r="F336" s="49" t="s">
        <v>114</v>
      </c>
      <c r="G336" s="49" t="s">
        <v>114</v>
      </c>
      <c r="H336" s="49" t="s">
        <v>114</v>
      </c>
      <c r="I336" s="81"/>
      <c r="J336" s="81"/>
      <c r="K336" s="81"/>
      <c r="L336" s="66" t="s">
        <v>14</v>
      </c>
      <c r="M336" s="158" t="s">
        <v>14</v>
      </c>
    </row>
    <row r="337" spans="1:13" ht="24.75" customHeight="1" x14ac:dyDescent="0.25">
      <c r="A337" s="334"/>
      <c r="B337" s="336"/>
      <c r="C337" s="290" t="s">
        <v>192</v>
      </c>
      <c r="D337" s="49" t="s">
        <v>114</v>
      </c>
      <c r="E337" s="49" t="s">
        <v>114</v>
      </c>
      <c r="F337" s="49" t="s">
        <v>114</v>
      </c>
      <c r="G337" s="49" t="s">
        <v>114</v>
      </c>
      <c r="H337" s="49" t="s">
        <v>114</v>
      </c>
      <c r="I337" s="81"/>
      <c r="J337" s="81"/>
      <c r="K337" s="81"/>
      <c r="L337" s="66" t="s">
        <v>14</v>
      </c>
      <c r="M337" s="158" t="s">
        <v>14</v>
      </c>
    </row>
    <row r="338" spans="1:13" ht="18" customHeight="1" x14ac:dyDescent="0.25">
      <c r="A338" s="332" t="s">
        <v>33</v>
      </c>
      <c r="B338" s="333" t="s">
        <v>971</v>
      </c>
      <c r="C338" s="76" t="s">
        <v>200</v>
      </c>
      <c r="D338" s="78" t="s">
        <v>114</v>
      </c>
      <c r="E338" s="78" t="s">
        <v>114</v>
      </c>
      <c r="F338" s="78" t="s">
        <v>114</v>
      </c>
      <c r="G338" s="78" t="s">
        <v>114</v>
      </c>
      <c r="H338" s="78" t="s">
        <v>114</v>
      </c>
      <c r="I338" s="195">
        <v>16738.990000000002</v>
      </c>
      <c r="J338" s="195">
        <v>8693.7803000000004</v>
      </c>
      <c r="K338" s="195">
        <v>4500</v>
      </c>
      <c r="L338" s="195">
        <v>26.883342423885786</v>
      </c>
      <c r="M338" s="195">
        <v>51.761142388196767</v>
      </c>
    </row>
    <row r="339" spans="1:13" ht="23.25" customHeight="1" x14ac:dyDescent="0.25">
      <c r="A339" s="332"/>
      <c r="B339" s="333"/>
      <c r="C339" s="76" t="s">
        <v>199</v>
      </c>
      <c r="D339" s="78">
        <v>882</v>
      </c>
      <c r="E339" s="78" t="s">
        <v>114</v>
      </c>
      <c r="F339" s="78" t="s">
        <v>210</v>
      </c>
      <c r="G339" s="78" t="s">
        <v>114</v>
      </c>
      <c r="H339" s="78" t="s">
        <v>114</v>
      </c>
      <c r="I339" s="195">
        <v>10439.290000000001</v>
      </c>
      <c r="J339" s="195">
        <v>5173.7803000000004</v>
      </c>
      <c r="K339" s="195">
        <v>1620</v>
      </c>
      <c r="L339" s="195">
        <v>15.518296742402979</v>
      </c>
      <c r="M339" s="195">
        <v>31.311727712906556</v>
      </c>
    </row>
    <row r="340" spans="1:13" ht="25.5" customHeight="1" x14ac:dyDescent="0.25">
      <c r="A340" s="332"/>
      <c r="B340" s="333"/>
      <c r="C340" s="76" t="s">
        <v>195</v>
      </c>
      <c r="D340" s="78"/>
      <c r="E340" s="78" t="s">
        <v>114</v>
      </c>
      <c r="F340" s="78"/>
      <c r="G340" s="78" t="s">
        <v>114</v>
      </c>
      <c r="H340" s="78" t="s">
        <v>114</v>
      </c>
      <c r="I340" s="195">
        <v>6299.7</v>
      </c>
      <c r="J340" s="195">
        <v>3520</v>
      </c>
      <c r="K340" s="195">
        <v>2880</v>
      </c>
      <c r="L340" s="195">
        <v>45.716462688699458</v>
      </c>
      <c r="M340" s="195">
        <v>81.818181818181827</v>
      </c>
    </row>
    <row r="341" spans="1:13" ht="15.75" customHeight="1" x14ac:dyDescent="0.25">
      <c r="A341" s="332"/>
      <c r="B341" s="333"/>
      <c r="C341" s="76" t="s">
        <v>194</v>
      </c>
      <c r="D341" s="78" t="s">
        <v>114</v>
      </c>
      <c r="E341" s="78" t="s">
        <v>114</v>
      </c>
      <c r="F341" s="78" t="s">
        <v>114</v>
      </c>
      <c r="G341" s="78" t="s">
        <v>114</v>
      </c>
      <c r="H341" s="78" t="s">
        <v>114</v>
      </c>
      <c r="I341" s="195">
        <v>0</v>
      </c>
      <c r="J341" s="195">
        <v>0</v>
      </c>
      <c r="K341" s="195">
        <v>0</v>
      </c>
      <c r="L341" s="195" t="s">
        <v>14</v>
      </c>
      <c r="M341" s="195" t="s">
        <v>14</v>
      </c>
    </row>
    <row r="342" spans="1:13" ht="15.75" customHeight="1" x14ac:dyDescent="0.25">
      <c r="A342" s="332"/>
      <c r="B342" s="333"/>
      <c r="C342" s="76" t="s">
        <v>193</v>
      </c>
      <c r="D342" s="78" t="s">
        <v>114</v>
      </c>
      <c r="E342" s="78" t="s">
        <v>114</v>
      </c>
      <c r="F342" s="78" t="s">
        <v>114</v>
      </c>
      <c r="G342" s="78" t="s">
        <v>114</v>
      </c>
      <c r="H342" s="78" t="s">
        <v>114</v>
      </c>
      <c r="I342" s="195">
        <v>0</v>
      </c>
      <c r="J342" s="195">
        <v>0</v>
      </c>
      <c r="K342" s="195">
        <v>0</v>
      </c>
      <c r="L342" s="195" t="s">
        <v>14</v>
      </c>
      <c r="M342" s="195" t="s">
        <v>14</v>
      </c>
    </row>
    <row r="343" spans="1:13" ht="15.75" customHeight="1" x14ac:dyDescent="0.25">
      <c r="A343" s="332"/>
      <c r="B343" s="333"/>
      <c r="C343" s="76" t="s">
        <v>192</v>
      </c>
      <c r="D343" s="78" t="s">
        <v>114</v>
      </c>
      <c r="E343" s="78" t="s">
        <v>114</v>
      </c>
      <c r="F343" s="78" t="s">
        <v>114</v>
      </c>
      <c r="G343" s="78" t="s">
        <v>114</v>
      </c>
      <c r="H343" s="78" t="s">
        <v>114</v>
      </c>
      <c r="I343" s="195">
        <v>0</v>
      </c>
      <c r="J343" s="195">
        <v>0</v>
      </c>
      <c r="K343" s="195">
        <v>0</v>
      </c>
      <c r="L343" s="195" t="s">
        <v>14</v>
      </c>
      <c r="M343" s="195" t="s">
        <v>14</v>
      </c>
    </row>
    <row r="344" spans="1:13" ht="30.75" customHeight="1" x14ac:dyDescent="0.25">
      <c r="A344" s="334" t="s">
        <v>796</v>
      </c>
      <c r="B344" s="336" t="s">
        <v>797</v>
      </c>
      <c r="C344" s="59" t="s">
        <v>200</v>
      </c>
      <c r="D344" s="60" t="s">
        <v>114</v>
      </c>
      <c r="E344" s="60" t="s">
        <v>114</v>
      </c>
      <c r="F344" s="60" t="s">
        <v>114</v>
      </c>
      <c r="G344" s="60" t="s">
        <v>114</v>
      </c>
      <c r="H344" s="60" t="s">
        <v>114</v>
      </c>
      <c r="I344" s="81">
        <v>16738.990000000002</v>
      </c>
      <c r="J344" s="287">
        <v>8693.7803000000004</v>
      </c>
      <c r="K344" s="287">
        <v>4500</v>
      </c>
      <c r="L344" s="63">
        <v>26.883342423885786</v>
      </c>
      <c r="M344" s="63">
        <v>51.761142388196767</v>
      </c>
    </row>
    <row r="345" spans="1:13" ht="48" customHeight="1" x14ac:dyDescent="0.25">
      <c r="A345" s="334"/>
      <c r="B345" s="336"/>
      <c r="C345" s="64" t="s">
        <v>199</v>
      </c>
      <c r="D345" s="49">
        <v>882</v>
      </c>
      <c r="E345" s="231" t="s">
        <v>828</v>
      </c>
      <c r="F345" s="158" t="s">
        <v>829</v>
      </c>
      <c r="G345" s="49">
        <v>400</v>
      </c>
      <c r="H345" s="49" t="s">
        <v>830</v>
      </c>
      <c r="I345" s="81">
        <v>10439.290000000001</v>
      </c>
      <c r="J345" s="81">
        <v>5173.7803000000004</v>
      </c>
      <c r="K345" s="81">
        <v>1620</v>
      </c>
      <c r="L345" s="66">
        <v>15.518296742402979</v>
      </c>
      <c r="M345" s="66">
        <v>31.311727712906556</v>
      </c>
    </row>
    <row r="346" spans="1:13" ht="46.5" customHeight="1" x14ac:dyDescent="0.25">
      <c r="A346" s="334"/>
      <c r="B346" s="336"/>
      <c r="C346" s="64" t="s">
        <v>195</v>
      </c>
      <c r="D346" s="49">
        <v>882</v>
      </c>
      <c r="E346" s="231" t="s">
        <v>828</v>
      </c>
      <c r="F346" s="158" t="s">
        <v>829</v>
      </c>
      <c r="G346" s="49">
        <v>400</v>
      </c>
      <c r="H346" s="49" t="s">
        <v>830</v>
      </c>
      <c r="I346" s="81">
        <v>6299.7</v>
      </c>
      <c r="J346" s="81">
        <v>3520</v>
      </c>
      <c r="K346" s="81">
        <v>2880</v>
      </c>
      <c r="L346" s="66">
        <v>45.716462688699458</v>
      </c>
      <c r="M346" s="66">
        <v>81.818181818181827</v>
      </c>
    </row>
    <row r="347" spans="1:13" ht="15.75" customHeight="1" x14ac:dyDescent="0.25">
      <c r="A347" s="334"/>
      <c r="B347" s="336"/>
      <c r="C347" s="64" t="s">
        <v>194</v>
      </c>
      <c r="D347" s="49" t="s">
        <v>114</v>
      </c>
      <c r="E347" s="49" t="s">
        <v>114</v>
      </c>
      <c r="F347" s="49" t="s">
        <v>114</v>
      </c>
      <c r="G347" s="49" t="s">
        <v>114</v>
      </c>
      <c r="H347" s="49" t="s">
        <v>114</v>
      </c>
      <c r="I347" s="81"/>
      <c r="J347" s="81"/>
      <c r="K347" s="81"/>
      <c r="L347" s="66" t="s">
        <v>14</v>
      </c>
      <c r="M347" s="50" t="s">
        <v>14</v>
      </c>
    </row>
    <row r="348" spans="1:13" ht="15.75" customHeight="1" x14ac:dyDescent="0.25">
      <c r="A348" s="334"/>
      <c r="B348" s="336"/>
      <c r="C348" s="64" t="s">
        <v>193</v>
      </c>
      <c r="D348" s="49" t="s">
        <v>114</v>
      </c>
      <c r="E348" s="49" t="s">
        <v>114</v>
      </c>
      <c r="F348" s="49" t="s">
        <v>114</v>
      </c>
      <c r="G348" s="49" t="s">
        <v>114</v>
      </c>
      <c r="H348" s="49" t="s">
        <v>114</v>
      </c>
      <c r="I348" s="81">
        <v>0</v>
      </c>
      <c r="J348" s="81">
        <v>0</v>
      </c>
      <c r="K348" s="81">
        <v>0</v>
      </c>
      <c r="L348" s="66" t="s">
        <v>14</v>
      </c>
      <c r="M348" s="50" t="s">
        <v>14</v>
      </c>
    </row>
    <row r="349" spans="1:13" ht="15.75" customHeight="1" x14ac:dyDescent="0.25">
      <c r="A349" s="334"/>
      <c r="B349" s="336"/>
      <c r="C349" s="64" t="s">
        <v>192</v>
      </c>
      <c r="D349" s="49" t="s">
        <v>114</v>
      </c>
      <c r="E349" s="49" t="s">
        <v>114</v>
      </c>
      <c r="F349" s="49" t="s">
        <v>114</v>
      </c>
      <c r="G349" s="49" t="s">
        <v>114</v>
      </c>
      <c r="H349" s="49" t="s">
        <v>114</v>
      </c>
      <c r="I349" s="81">
        <v>0</v>
      </c>
      <c r="J349" s="81">
        <v>0</v>
      </c>
      <c r="K349" s="81">
        <v>0</v>
      </c>
      <c r="L349" s="66" t="s">
        <v>14</v>
      </c>
      <c r="M349" s="50" t="s">
        <v>14</v>
      </c>
    </row>
    <row r="350" spans="1:13" ht="18" customHeight="1" x14ac:dyDescent="0.25">
      <c r="A350" s="335">
        <v>7</v>
      </c>
      <c r="B350" s="343" t="s">
        <v>775</v>
      </c>
      <c r="C350" s="54" t="s">
        <v>200</v>
      </c>
      <c r="D350" s="42" t="s">
        <v>114</v>
      </c>
      <c r="E350" s="42" t="s">
        <v>114</v>
      </c>
      <c r="F350" s="42" t="s">
        <v>114</v>
      </c>
      <c r="G350" s="42" t="s">
        <v>114</v>
      </c>
      <c r="H350" s="42" t="s">
        <v>114</v>
      </c>
      <c r="I350" s="196">
        <v>143275.821</v>
      </c>
      <c r="J350" s="196">
        <v>42763.390949999994</v>
      </c>
      <c r="K350" s="196">
        <v>37121.833309999995</v>
      </c>
      <c r="L350" s="83">
        <v>25.909349568480224</v>
      </c>
      <c r="M350" s="83">
        <v>86.807506339718827</v>
      </c>
    </row>
    <row r="351" spans="1:13" ht="15.75" customHeight="1" x14ac:dyDescent="0.25">
      <c r="A351" s="335"/>
      <c r="B351" s="343"/>
      <c r="C351" s="54" t="s">
        <v>199</v>
      </c>
      <c r="D351" s="42">
        <v>882</v>
      </c>
      <c r="E351" s="42" t="s">
        <v>114</v>
      </c>
      <c r="F351" s="42" t="s">
        <v>207</v>
      </c>
      <c r="G351" s="42" t="s">
        <v>114</v>
      </c>
      <c r="H351" s="42" t="s">
        <v>114</v>
      </c>
      <c r="I351" s="196">
        <v>93146.620999999999</v>
      </c>
      <c r="J351" s="196">
        <v>41791.954769999997</v>
      </c>
      <c r="K351" s="196">
        <v>36150.397129999998</v>
      </c>
      <c r="L351" s="83">
        <v>38.810207758368385</v>
      </c>
      <c r="M351" s="83">
        <v>86.500852446247038</v>
      </c>
    </row>
    <row r="352" spans="1:13" ht="15.75" customHeight="1" x14ac:dyDescent="0.25">
      <c r="A352" s="335"/>
      <c r="B352" s="343"/>
      <c r="C352" s="54" t="s">
        <v>195</v>
      </c>
      <c r="D352" s="42"/>
      <c r="E352" s="42" t="s">
        <v>114</v>
      </c>
      <c r="F352" s="42"/>
      <c r="G352" s="42" t="s">
        <v>114</v>
      </c>
      <c r="H352" s="42" t="s">
        <v>114</v>
      </c>
      <c r="I352" s="196">
        <v>50129.200000000004</v>
      </c>
      <c r="J352" s="196">
        <v>971.43618000000004</v>
      </c>
      <c r="K352" s="196">
        <v>971.43618000000004</v>
      </c>
      <c r="L352" s="83" t="s">
        <v>14</v>
      </c>
      <c r="M352" s="83">
        <v>100</v>
      </c>
    </row>
    <row r="353" spans="1:13" ht="15.75" customHeight="1" x14ac:dyDescent="0.25">
      <c r="A353" s="335"/>
      <c r="B353" s="343"/>
      <c r="C353" s="54" t="s">
        <v>194</v>
      </c>
      <c r="D353" s="42" t="s">
        <v>114</v>
      </c>
      <c r="E353" s="42" t="s">
        <v>114</v>
      </c>
      <c r="F353" s="42" t="s">
        <v>114</v>
      </c>
      <c r="G353" s="42" t="s">
        <v>114</v>
      </c>
      <c r="H353" s="42" t="s">
        <v>114</v>
      </c>
      <c r="I353" s="196">
        <v>0</v>
      </c>
      <c r="J353" s="196">
        <v>0</v>
      </c>
      <c r="K353" s="196">
        <v>0</v>
      </c>
      <c r="L353" s="83" t="s">
        <v>14</v>
      </c>
      <c r="M353" s="83" t="s">
        <v>14</v>
      </c>
    </row>
    <row r="354" spans="1:13" ht="15.75" customHeight="1" x14ac:dyDescent="0.25">
      <c r="A354" s="335"/>
      <c r="B354" s="343"/>
      <c r="C354" s="54" t="s">
        <v>193</v>
      </c>
      <c r="D354" s="42" t="s">
        <v>114</v>
      </c>
      <c r="E354" s="42" t="s">
        <v>114</v>
      </c>
      <c r="F354" s="42" t="s">
        <v>114</v>
      </c>
      <c r="G354" s="42" t="s">
        <v>114</v>
      </c>
      <c r="H354" s="42" t="s">
        <v>114</v>
      </c>
      <c r="I354" s="196">
        <v>0</v>
      </c>
      <c r="J354" s="196">
        <v>0</v>
      </c>
      <c r="K354" s="196">
        <v>0</v>
      </c>
      <c r="L354" s="83" t="s">
        <v>14</v>
      </c>
      <c r="M354" s="83" t="s">
        <v>14</v>
      </c>
    </row>
    <row r="355" spans="1:13" ht="15.75" customHeight="1" x14ac:dyDescent="0.25">
      <c r="A355" s="335"/>
      <c r="B355" s="343"/>
      <c r="C355" s="54" t="s">
        <v>192</v>
      </c>
      <c r="D355" s="42" t="s">
        <v>114</v>
      </c>
      <c r="E355" s="42" t="s">
        <v>114</v>
      </c>
      <c r="F355" s="42" t="s">
        <v>114</v>
      </c>
      <c r="G355" s="42" t="s">
        <v>114</v>
      </c>
      <c r="H355" s="42" t="s">
        <v>114</v>
      </c>
      <c r="I355" s="196">
        <v>0</v>
      </c>
      <c r="J355" s="196">
        <v>0</v>
      </c>
      <c r="K355" s="196">
        <v>0</v>
      </c>
      <c r="L355" s="83" t="s">
        <v>14</v>
      </c>
      <c r="M355" s="83" t="s">
        <v>14</v>
      </c>
    </row>
    <row r="356" spans="1:13" ht="18" customHeight="1" x14ac:dyDescent="0.25">
      <c r="A356" s="332" t="s">
        <v>39</v>
      </c>
      <c r="B356" s="333" t="s">
        <v>291</v>
      </c>
      <c r="C356" s="76" t="s">
        <v>200</v>
      </c>
      <c r="D356" s="78" t="s">
        <v>114</v>
      </c>
      <c r="E356" s="78" t="s">
        <v>114</v>
      </c>
      <c r="F356" s="78" t="s">
        <v>114</v>
      </c>
      <c r="G356" s="78" t="s">
        <v>114</v>
      </c>
      <c r="H356" s="78" t="s">
        <v>114</v>
      </c>
      <c r="I356" s="195">
        <v>112273.69919000001</v>
      </c>
      <c r="J356" s="195">
        <v>41103.1</v>
      </c>
      <c r="K356" s="195">
        <v>35461.542359999999</v>
      </c>
      <c r="L356" s="80">
        <v>31.584906007228525</v>
      </c>
      <c r="M356" s="80">
        <v>86.274617632246716</v>
      </c>
    </row>
    <row r="357" spans="1:13" ht="15.75" customHeight="1" x14ac:dyDescent="0.25">
      <c r="A357" s="332"/>
      <c r="B357" s="333"/>
      <c r="C357" s="76" t="s">
        <v>199</v>
      </c>
      <c r="D357" s="78">
        <v>882</v>
      </c>
      <c r="E357" s="78" t="s">
        <v>114</v>
      </c>
      <c r="F357" s="78" t="s">
        <v>206</v>
      </c>
      <c r="G357" s="78" t="s">
        <v>114</v>
      </c>
      <c r="H357" s="78" t="s">
        <v>114</v>
      </c>
      <c r="I357" s="195">
        <v>80284.799190000005</v>
      </c>
      <c r="J357" s="195">
        <v>41103.1</v>
      </c>
      <c r="K357" s="195">
        <v>35461.542359999999</v>
      </c>
      <c r="L357" s="80">
        <v>44.169684321035163</v>
      </c>
      <c r="M357" s="80">
        <v>86.274617632246716</v>
      </c>
    </row>
    <row r="358" spans="1:13" ht="15.75" customHeight="1" x14ac:dyDescent="0.25">
      <c r="A358" s="332"/>
      <c r="B358" s="333"/>
      <c r="C358" s="76" t="s">
        <v>195</v>
      </c>
      <c r="D358" s="78"/>
      <c r="E358" s="78" t="s">
        <v>114</v>
      </c>
      <c r="F358" s="78"/>
      <c r="G358" s="78" t="s">
        <v>114</v>
      </c>
      <c r="H358" s="78" t="s">
        <v>114</v>
      </c>
      <c r="I358" s="195">
        <v>31988.9</v>
      </c>
      <c r="J358" s="195">
        <v>0</v>
      </c>
      <c r="K358" s="195">
        <v>0</v>
      </c>
      <c r="L358" s="80">
        <v>0</v>
      </c>
      <c r="M358" s="80" t="s">
        <v>14</v>
      </c>
    </row>
    <row r="359" spans="1:13" ht="15.75" customHeight="1" x14ac:dyDescent="0.25">
      <c r="A359" s="332"/>
      <c r="B359" s="333"/>
      <c r="C359" s="76" t="s">
        <v>194</v>
      </c>
      <c r="D359" s="78" t="s">
        <v>114</v>
      </c>
      <c r="E359" s="78" t="s">
        <v>114</v>
      </c>
      <c r="F359" s="78" t="s">
        <v>114</v>
      </c>
      <c r="G359" s="78" t="s">
        <v>114</v>
      </c>
      <c r="H359" s="78" t="s">
        <v>114</v>
      </c>
      <c r="I359" s="195">
        <v>0</v>
      </c>
      <c r="J359" s="195">
        <v>0</v>
      </c>
      <c r="K359" s="195">
        <v>0</v>
      </c>
      <c r="L359" s="80" t="s">
        <v>14</v>
      </c>
      <c r="M359" s="80" t="s">
        <v>14</v>
      </c>
    </row>
    <row r="360" spans="1:13" ht="15.75" customHeight="1" x14ac:dyDescent="0.25">
      <c r="A360" s="332"/>
      <c r="B360" s="333"/>
      <c r="C360" s="76" t="s">
        <v>193</v>
      </c>
      <c r="D360" s="78" t="s">
        <v>114</v>
      </c>
      <c r="E360" s="78" t="s">
        <v>114</v>
      </c>
      <c r="F360" s="78" t="s">
        <v>114</v>
      </c>
      <c r="G360" s="78" t="s">
        <v>114</v>
      </c>
      <c r="H360" s="78" t="s">
        <v>114</v>
      </c>
      <c r="I360" s="195">
        <v>0</v>
      </c>
      <c r="J360" s="195">
        <v>0</v>
      </c>
      <c r="K360" s="195">
        <v>0</v>
      </c>
      <c r="L360" s="80" t="s">
        <v>14</v>
      </c>
      <c r="M360" s="80" t="s">
        <v>14</v>
      </c>
    </row>
    <row r="361" spans="1:13" ht="15.75" customHeight="1" x14ac:dyDescent="0.25">
      <c r="A361" s="332"/>
      <c r="B361" s="333"/>
      <c r="C361" s="76" t="s">
        <v>192</v>
      </c>
      <c r="D361" s="78" t="s">
        <v>114</v>
      </c>
      <c r="E361" s="78" t="s">
        <v>114</v>
      </c>
      <c r="F361" s="78" t="s">
        <v>114</v>
      </c>
      <c r="G361" s="78" t="s">
        <v>114</v>
      </c>
      <c r="H361" s="78" t="s">
        <v>114</v>
      </c>
      <c r="I361" s="195">
        <v>0</v>
      </c>
      <c r="J361" s="195">
        <v>0</v>
      </c>
      <c r="K361" s="195">
        <v>0</v>
      </c>
      <c r="L361" s="80" t="s">
        <v>14</v>
      </c>
      <c r="M361" s="80" t="s">
        <v>14</v>
      </c>
    </row>
    <row r="362" spans="1:13" ht="18" customHeight="1" x14ac:dyDescent="0.25">
      <c r="A362" s="334" t="s">
        <v>123</v>
      </c>
      <c r="B362" s="336" t="s">
        <v>122</v>
      </c>
      <c r="C362" s="59" t="s">
        <v>200</v>
      </c>
      <c r="D362" s="60" t="s">
        <v>114</v>
      </c>
      <c r="E362" s="60" t="s">
        <v>114</v>
      </c>
      <c r="F362" s="60" t="s">
        <v>114</v>
      </c>
      <c r="G362" s="60" t="s">
        <v>114</v>
      </c>
      <c r="H362" s="60" t="s">
        <v>114</v>
      </c>
      <c r="I362" s="287">
        <v>54684.299190000005</v>
      </c>
      <c r="J362" s="287">
        <v>0</v>
      </c>
      <c r="K362" s="287">
        <v>0</v>
      </c>
      <c r="L362" s="63">
        <v>0</v>
      </c>
      <c r="M362" s="67" t="s">
        <v>14</v>
      </c>
    </row>
    <row r="363" spans="1:13" ht="61.5" customHeight="1" x14ac:dyDescent="0.25">
      <c r="A363" s="334"/>
      <c r="B363" s="336"/>
      <c r="C363" s="64" t="s">
        <v>199</v>
      </c>
      <c r="D363" s="49">
        <v>882</v>
      </c>
      <c r="E363" s="231" t="s">
        <v>219</v>
      </c>
      <c r="F363" s="158" t="s">
        <v>831</v>
      </c>
      <c r="G363" s="49">
        <v>800</v>
      </c>
      <c r="H363" s="49" t="s">
        <v>205</v>
      </c>
      <c r="I363" s="81">
        <v>22695.39919</v>
      </c>
      <c r="J363" s="81">
        <v>0</v>
      </c>
      <c r="K363" s="81">
        <v>0</v>
      </c>
      <c r="L363" s="66">
        <v>0</v>
      </c>
      <c r="M363" s="50" t="s">
        <v>14</v>
      </c>
    </row>
    <row r="364" spans="1:13" ht="84" customHeight="1" x14ac:dyDescent="0.25">
      <c r="A364" s="334"/>
      <c r="B364" s="336"/>
      <c r="C364" s="64" t="s">
        <v>195</v>
      </c>
      <c r="D364" s="49">
        <v>882</v>
      </c>
      <c r="E364" s="231" t="s">
        <v>219</v>
      </c>
      <c r="F364" s="49" t="s">
        <v>832</v>
      </c>
      <c r="G364" s="49">
        <v>800</v>
      </c>
      <c r="H364" s="49" t="s">
        <v>205</v>
      </c>
      <c r="I364" s="81">
        <v>31988.9</v>
      </c>
      <c r="J364" s="81">
        <v>0</v>
      </c>
      <c r="K364" s="81">
        <v>0</v>
      </c>
      <c r="L364" s="66">
        <v>0</v>
      </c>
      <c r="M364" s="50" t="s">
        <v>14</v>
      </c>
    </row>
    <row r="365" spans="1:13" ht="15.75" customHeight="1" x14ac:dyDescent="0.25">
      <c r="A365" s="334"/>
      <c r="B365" s="336"/>
      <c r="C365" s="64" t="s">
        <v>194</v>
      </c>
      <c r="D365" s="49" t="s">
        <v>114</v>
      </c>
      <c r="E365" s="49" t="s">
        <v>114</v>
      </c>
      <c r="F365" s="49" t="s">
        <v>114</v>
      </c>
      <c r="G365" s="49" t="s">
        <v>114</v>
      </c>
      <c r="H365" s="49" t="s">
        <v>114</v>
      </c>
      <c r="I365" s="81">
        <v>0</v>
      </c>
      <c r="J365" s="81">
        <v>0</v>
      </c>
      <c r="K365" s="81">
        <v>0</v>
      </c>
      <c r="L365" s="66" t="s">
        <v>14</v>
      </c>
      <c r="M365" s="50" t="s">
        <v>14</v>
      </c>
    </row>
    <row r="366" spans="1:13" ht="15.75" customHeight="1" x14ac:dyDescent="0.25">
      <c r="A366" s="334"/>
      <c r="B366" s="336"/>
      <c r="C366" s="64" t="s">
        <v>193</v>
      </c>
      <c r="D366" s="49" t="s">
        <v>114</v>
      </c>
      <c r="E366" s="49" t="s">
        <v>114</v>
      </c>
      <c r="F366" s="49" t="s">
        <v>114</v>
      </c>
      <c r="G366" s="49" t="s">
        <v>114</v>
      </c>
      <c r="H366" s="49" t="s">
        <v>114</v>
      </c>
      <c r="I366" s="81">
        <v>0</v>
      </c>
      <c r="J366" s="81">
        <v>0</v>
      </c>
      <c r="K366" s="81">
        <v>0</v>
      </c>
      <c r="L366" s="66" t="s">
        <v>14</v>
      </c>
      <c r="M366" s="50" t="s">
        <v>14</v>
      </c>
    </row>
    <row r="367" spans="1:13" ht="15.75" customHeight="1" x14ac:dyDescent="0.25">
      <c r="A367" s="334"/>
      <c r="B367" s="336"/>
      <c r="C367" s="64" t="s">
        <v>192</v>
      </c>
      <c r="D367" s="49" t="s">
        <v>114</v>
      </c>
      <c r="E367" s="49" t="s">
        <v>114</v>
      </c>
      <c r="F367" s="49" t="s">
        <v>114</v>
      </c>
      <c r="G367" s="49" t="s">
        <v>114</v>
      </c>
      <c r="H367" s="49" t="s">
        <v>114</v>
      </c>
      <c r="I367" s="81">
        <v>0</v>
      </c>
      <c r="J367" s="81">
        <v>0</v>
      </c>
      <c r="K367" s="81">
        <v>0</v>
      </c>
      <c r="L367" s="66" t="s">
        <v>14</v>
      </c>
      <c r="M367" s="50" t="s">
        <v>14</v>
      </c>
    </row>
    <row r="368" spans="1:13" ht="18" customHeight="1" x14ac:dyDescent="0.25">
      <c r="A368" s="334" t="s">
        <v>1064</v>
      </c>
      <c r="B368" s="336" t="s">
        <v>879</v>
      </c>
      <c r="C368" s="159" t="s">
        <v>200</v>
      </c>
      <c r="D368" s="60" t="s">
        <v>114</v>
      </c>
      <c r="E368" s="60" t="s">
        <v>114</v>
      </c>
      <c r="F368" s="60" t="s">
        <v>114</v>
      </c>
      <c r="G368" s="60" t="s">
        <v>114</v>
      </c>
      <c r="H368" s="60" t="s">
        <v>114</v>
      </c>
      <c r="I368" s="81">
        <v>0</v>
      </c>
      <c r="J368" s="81">
        <v>0</v>
      </c>
      <c r="K368" s="81">
        <v>0</v>
      </c>
      <c r="L368" s="63" t="s">
        <v>14</v>
      </c>
      <c r="M368" s="67" t="s">
        <v>14</v>
      </c>
    </row>
    <row r="369" spans="1:13" ht="57.75" customHeight="1" x14ac:dyDescent="0.25">
      <c r="A369" s="334"/>
      <c r="B369" s="336"/>
      <c r="C369" s="238" t="s">
        <v>199</v>
      </c>
      <c r="D369" s="49">
        <v>882</v>
      </c>
      <c r="E369" s="231" t="s">
        <v>219</v>
      </c>
      <c r="F369" s="49" t="s">
        <v>836</v>
      </c>
      <c r="G369" s="49" t="s">
        <v>197</v>
      </c>
      <c r="H369" s="49" t="s">
        <v>837</v>
      </c>
      <c r="I369" s="81">
        <v>57589.4</v>
      </c>
      <c r="J369" s="81">
        <v>41103.1</v>
      </c>
      <c r="K369" s="81">
        <v>35461.542359999999</v>
      </c>
      <c r="L369" s="66">
        <v>61.576509496539288</v>
      </c>
      <c r="M369" s="66">
        <v>86.274617632246716</v>
      </c>
    </row>
    <row r="370" spans="1:13" ht="15.75" customHeight="1" x14ac:dyDescent="0.25">
      <c r="A370" s="334"/>
      <c r="B370" s="336"/>
      <c r="C370" s="238" t="s">
        <v>195</v>
      </c>
      <c r="D370" s="49" t="s">
        <v>114</v>
      </c>
      <c r="E370" s="49" t="s">
        <v>114</v>
      </c>
      <c r="F370" s="49" t="s">
        <v>114</v>
      </c>
      <c r="G370" s="49" t="s">
        <v>114</v>
      </c>
      <c r="H370" s="49" t="s">
        <v>114</v>
      </c>
      <c r="I370" s="81">
        <v>0</v>
      </c>
      <c r="J370" s="81">
        <v>0</v>
      </c>
      <c r="K370" s="81">
        <v>0</v>
      </c>
      <c r="L370" s="66" t="s">
        <v>14</v>
      </c>
      <c r="M370" s="158" t="s">
        <v>14</v>
      </c>
    </row>
    <row r="371" spans="1:13" ht="15.75" customHeight="1" x14ac:dyDescent="0.25">
      <c r="A371" s="334"/>
      <c r="B371" s="336"/>
      <c r="C371" s="238" t="s">
        <v>194</v>
      </c>
      <c r="D371" s="49" t="s">
        <v>114</v>
      </c>
      <c r="E371" s="49" t="s">
        <v>114</v>
      </c>
      <c r="F371" s="49" t="s">
        <v>114</v>
      </c>
      <c r="G371" s="49" t="s">
        <v>114</v>
      </c>
      <c r="H371" s="49" t="s">
        <v>114</v>
      </c>
      <c r="I371" s="81">
        <v>0</v>
      </c>
      <c r="J371" s="81">
        <v>0</v>
      </c>
      <c r="K371" s="81">
        <v>0</v>
      </c>
      <c r="L371" s="66" t="s">
        <v>14</v>
      </c>
      <c r="M371" s="158" t="s">
        <v>14</v>
      </c>
    </row>
    <row r="372" spans="1:13" ht="15.75" customHeight="1" x14ac:dyDescent="0.25">
      <c r="A372" s="334"/>
      <c r="B372" s="336"/>
      <c r="C372" s="238" t="s">
        <v>193</v>
      </c>
      <c r="D372" s="49" t="s">
        <v>114</v>
      </c>
      <c r="E372" s="49" t="s">
        <v>114</v>
      </c>
      <c r="F372" s="49" t="s">
        <v>114</v>
      </c>
      <c r="G372" s="49" t="s">
        <v>114</v>
      </c>
      <c r="H372" s="49" t="s">
        <v>114</v>
      </c>
      <c r="I372" s="81">
        <v>0</v>
      </c>
      <c r="J372" s="81">
        <v>0</v>
      </c>
      <c r="K372" s="81">
        <v>0</v>
      </c>
      <c r="L372" s="66" t="s">
        <v>14</v>
      </c>
      <c r="M372" s="158" t="s">
        <v>14</v>
      </c>
    </row>
    <row r="373" spans="1:13" ht="21" customHeight="1" x14ac:dyDescent="0.25">
      <c r="A373" s="334"/>
      <c r="B373" s="336"/>
      <c r="C373" s="238" t="s">
        <v>192</v>
      </c>
      <c r="D373" s="49" t="s">
        <v>114</v>
      </c>
      <c r="E373" s="49" t="s">
        <v>114</v>
      </c>
      <c r="F373" s="49" t="s">
        <v>114</v>
      </c>
      <c r="G373" s="49" t="s">
        <v>114</v>
      </c>
      <c r="H373" s="49" t="s">
        <v>114</v>
      </c>
      <c r="I373" s="81">
        <v>0</v>
      </c>
      <c r="J373" s="81">
        <v>0</v>
      </c>
      <c r="K373" s="81">
        <v>0</v>
      </c>
      <c r="L373" s="66" t="s">
        <v>14</v>
      </c>
      <c r="M373" s="158" t="s">
        <v>14</v>
      </c>
    </row>
    <row r="374" spans="1:13" ht="18" customHeight="1" x14ac:dyDescent="0.25">
      <c r="A374" s="332" t="s">
        <v>40</v>
      </c>
      <c r="B374" s="333" t="s">
        <v>292</v>
      </c>
      <c r="C374" s="76" t="s">
        <v>200</v>
      </c>
      <c r="D374" s="78" t="s">
        <v>114</v>
      </c>
      <c r="E374" s="78" t="s">
        <v>114</v>
      </c>
      <c r="F374" s="78" t="s">
        <v>114</v>
      </c>
      <c r="G374" s="78" t="s">
        <v>114</v>
      </c>
      <c r="H374" s="78" t="s">
        <v>114</v>
      </c>
      <c r="I374" s="195">
        <v>18002.120999999999</v>
      </c>
      <c r="J374" s="195">
        <v>1660.2909500000001</v>
      </c>
      <c r="K374" s="195">
        <v>1660.2909500000001</v>
      </c>
      <c r="L374" s="80">
        <v>9.2227518635165282</v>
      </c>
      <c r="M374" s="82">
        <v>100</v>
      </c>
    </row>
    <row r="375" spans="1:13" ht="15.75" customHeight="1" x14ac:dyDescent="0.25">
      <c r="A375" s="332"/>
      <c r="B375" s="333"/>
      <c r="C375" s="76" t="s">
        <v>199</v>
      </c>
      <c r="D375" s="78">
        <v>882</v>
      </c>
      <c r="E375" s="78" t="s">
        <v>114</v>
      </c>
      <c r="F375" s="78" t="s">
        <v>204</v>
      </c>
      <c r="G375" s="78" t="s">
        <v>114</v>
      </c>
      <c r="H375" s="78" t="s">
        <v>114</v>
      </c>
      <c r="I375" s="195">
        <v>7468.1210000000001</v>
      </c>
      <c r="J375" s="195">
        <v>688.85477000000003</v>
      </c>
      <c r="K375" s="195">
        <v>688.85477000000003</v>
      </c>
      <c r="L375" s="80">
        <v>9.2239369180011952</v>
      </c>
      <c r="M375" s="82">
        <v>100</v>
      </c>
    </row>
    <row r="376" spans="1:13" ht="15.75" customHeight="1" x14ac:dyDescent="0.25">
      <c r="A376" s="332"/>
      <c r="B376" s="333"/>
      <c r="C376" s="76" t="s">
        <v>195</v>
      </c>
      <c r="D376" s="78"/>
      <c r="E376" s="78" t="s">
        <v>114</v>
      </c>
      <c r="F376" s="78"/>
      <c r="G376" s="78" t="s">
        <v>114</v>
      </c>
      <c r="H376" s="78" t="s">
        <v>114</v>
      </c>
      <c r="I376" s="195">
        <v>10534</v>
      </c>
      <c r="J376" s="195">
        <v>971.43618000000004</v>
      </c>
      <c r="K376" s="195">
        <v>971.43618000000004</v>
      </c>
      <c r="L376" s="80">
        <v>9.2219117144484528</v>
      </c>
      <c r="M376" s="82">
        <v>100</v>
      </c>
    </row>
    <row r="377" spans="1:13" ht="15.75" customHeight="1" x14ac:dyDescent="0.25">
      <c r="A377" s="332"/>
      <c r="B377" s="333"/>
      <c r="C377" s="76" t="s">
        <v>194</v>
      </c>
      <c r="D377" s="78" t="s">
        <v>114</v>
      </c>
      <c r="E377" s="78" t="s">
        <v>114</v>
      </c>
      <c r="F377" s="78" t="s">
        <v>114</v>
      </c>
      <c r="G377" s="78" t="s">
        <v>114</v>
      </c>
      <c r="H377" s="78" t="s">
        <v>114</v>
      </c>
      <c r="I377" s="195">
        <v>0</v>
      </c>
      <c r="J377" s="195">
        <v>0</v>
      </c>
      <c r="K377" s="195">
        <v>0</v>
      </c>
      <c r="L377" s="80" t="s">
        <v>14</v>
      </c>
      <c r="M377" s="82" t="s">
        <v>14</v>
      </c>
    </row>
    <row r="378" spans="1:13" ht="15.75" customHeight="1" x14ac:dyDescent="0.25">
      <c r="A378" s="332"/>
      <c r="B378" s="333"/>
      <c r="C378" s="76" t="s">
        <v>193</v>
      </c>
      <c r="D378" s="78" t="s">
        <v>114</v>
      </c>
      <c r="E378" s="78" t="s">
        <v>114</v>
      </c>
      <c r="F378" s="78" t="s">
        <v>114</v>
      </c>
      <c r="G378" s="78" t="s">
        <v>114</v>
      </c>
      <c r="H378" s="78" t="s">
        <v>114</v>
      </c>
      <c r="I378" s="195">
        <v>0</v>
      </c>
      <c r="J378" s="195">
        <v>0</v>
      </c>
      <c r="K378" s="195">
        <v>0</v>
      </c>
      <c r="L378" s="80" t="s">
        <v>14</v>
      </c>
      <c r="M378" s="82" t="s">
        <v>14</v>
      </c>
    </row>
    <row r="379" spans="1:13" ht="15.75" customHeight="1" x14ac:dyDescent="0.25">
      <c r="A379" s="332"/>
      <c r="B379" s="333"/>
      <c r="C379" s="76" t="s">
        <v>192</v>
      </c>
      <c r="D379" s="78" t="s">
        <v>114</v>
      </c>
      <c r="E379" s="78" t="s">
        <v>114</v>
      </c>
      <c r="F379" s="78" t="s">
        <v>114</v>
      </c>
      <c r="G379" s="78" t="s">
        <v>114</v>
      </c>
      <c r="H379" s="78" t="s">
        <v>114</v>
      </c>
      <c r="I379" s="195">
        <v>0</v>
      </c>
      <c r="J379" s="195">
        <v>0</v>
      </c>
      <c r="K379" s="195">
        <v>0</v>
      </c>
      <c r="L379" s="80" t="s">
        <v>14</v>
      </c>
      <c r="M379" s="82" t="s">
        <v>14</v>
      </c>
    </row>
    <row r="380" spans="1:13" ht="18" customHeight="1" x14ac:dyDescent="0.25">
      <c r="A380" s="334" t="s">
        <v>121</v>
      </c>
      <c r="B380" s="336" t="s">
        <v>120</v>
      </c>
      <c r="C380" s="59" t="s">
        <v>200</v>
      </c>
      <c r="D380" s="60" t="s">
        <v>114</v>
      </c>
      <c r="E380" s="60" t="s">
        <v>114</v>
      </c>
      <c r="F380" s="60" t="s">
        <v>114</v>
      </c>
      <c r="G380" s="60" t="s">
        <v>114</v>
      </c>
      <c r="H380" s="60" t="s">
        <v>114</v>
      </c>
      <c r="I380" s="287">
        <v>18002.120999999999</v>
      </c>
      <c r="J380" s="287">
        <v>1660.2909500000001</v>
      </c>
      <c r="K380" s="287">
        <v>1660.2909500000001</v>
      </c>
      <c r="L380" s="63">
        <v>9.2227518635165282</v>
      </c>
      <c r="M380" s="67">
        <v>100</v>
      </c>
    </row>
    <row r="381" spans="1:13" ht="58.5" customHeight="1" x14ac:dyDescent="0.25">
      <c r="A381" s="334"/>
      <c r="B381" s="336"/>
      <c r="C381" s="64" t="s">
        <v>199</v>
      </c>
      <c r="D381" s="49">
        <v>882</v>
      </c>
      <c r="E381" s="231" t="s">
        <v>219</v>
      </c>
      <c r="F381" s="49" t="s">
        <v>833</v>
      </c>
      <c r="G381" s="49">
        <v>800</v>
      </c>
      <c r="H381" s="49" t="s">
        <v>203</v>
      </c>
      <c r="I381" s="81">
        <v>7468.1210000000001</v>
      </c>
      <c r="J381" s="81">
        <v>688.85477000000003</v>
      </c>
      <c r="K381" s="81">
        <v>688.85477000000003</v>
      </c>
      <c r="L381" s="66">
        <v>9.2239369180011952</v>
      </c>
      <c r="M381" s="50">
        <v>100</v>
      </c>
    </row>
    <row r="382" spans="1:13" ht="73.5" customHeight="1" x14ac:dyDescent="0.25">
      <c r="A382" s="334"/>
      <c r="B382" s="336"/>
      <c r="C382" s="64" t="s">
        <v>195</v>
      </c>
      <c r="D382" s="49"/>
      <c r="E382" s="49"/>
      <c r="F382" s="49" t="s">
        <v>834</v>
      </c>
      <c r="G382" s="49"/>
      <c r="H382" s="49"/>
      <c r="I382" s="81">
        <v>10534</v>
      </c>
      <c r="J382" s="81">
        <v>971.43618000000004</v>
      </c>
      <c r="K382" s="81">
        <v>971.43618000000004</v>
      </c>
      <c r="L382" s="66">
        <v>9.2219117144484528</v>
      </c>
      <c r="M382" s="50">
        <v>100</v>
      </c>
    </row>
    <row r="383" spans="1:13" ht="15.75" customHeight="1" x14ac:dyDescent="0.25">
      <c r="A383" s="334"/>
      <c r="B383" s="336"/>
      <c r="C383" s="64" t="s">
        <v>194</v>
      </c>
      <c r="D383" s="49" t="s">
        <v>114</v>
      </c>
      <c r="E383" s="49" t="s">
        <v>114</v>
      </c>
      <c r="F383" s="49" t="s">
        <v>114</v>
      </c>
      <c r="G383" s="49" t="s">
        <v>114</v>
      </c>
      <c r="H383" s="49" t="s">
        <v>114</v>
      </c>
      <c r="I383" s="81">
        <v>0</v>
      </c>
      <c r="J383" s="81">
        <v>0</v>
      </c>
      <c r="K383" s="81">
        <v>0</v>
      </c>
      <c r="L383" s="66" t="s">
        <v>14</v>
      </c>
      <c r="M383" s="50" t="s">
        <v>14</v>
      </c>
    </row>
    <row r="384" spans="1:13" ht="15.75" customHeight="1" x14ac:dyDescent="0.25">
      <c r="A384" s="334"/>
      <c r="B384" s="336"/>
      <c r="C384" s="64" t="s">
        <v>193</v>
      </c>
      <c r="D384" s="49" t="s">
        <v>114</v>
      </c>
      <c r="E384" s="49" t="s">
        <v>114</v>
      </c>
      <c r="F384" s="49" t="s">
        <v>114</v>
      </c>
      <c r="G384" s="49" t="s">
        <v>114</v>
      </c>
      <c r="H384" s="49" t="s">
        <v>114</v>
      </c>
      <c r="I384" s="81">
        <v>0</v>
      </c>
      <c r="J384" s="81">
        <v>0</v>
      </c>
      <c r="K384" s="81">
        <v>0</v>
      </c>
      <c r="L384" s="66" t="s">
        <v>14</v>
      </c>
      <c r="M384" s="50" t="s">
        <v>14</v>
      </c>
    </row>
    <row r="385" spans="1:13" ht="15.75" customHeight="1" x14ac:dyDescent="0.25">
      <c r="A385" s="334"/>
      <c r="B385" s="336"/>
      <c r="C385" s="64" t="s">
        <v>192</v>
      </c>
      <c r="D385" s="49" t="s">
        <v>114</v>
      </c>
      <c r="E385" s="49" t="s">
        <v>114</v>
      </c>
      <c r="F385" s="49" t="s">
        <v>114</v>
      </c>
      <c r="G385" s="49" t="s">
        <v>114</v>
      </c>
      <c r="H385" s="49" t="s">
        <v>114</v>
      </c>
      <c r="I385" s="81">
        <v>0</v>
      </c>
      <c r="J385" s="81">
        <v>0</v>
      </c>
      <c r="K385" s="81">
        <v>0</v>
      </c>
      <c r="L385" s="66" t="s">
        <v>14</v>
      </c>
      <c r="M385" s="50" t="s">
        <v>14</v>
      </c>
    </row>
    <row r="386" spans="1:13" ht="18" customHeight="1" x14ac:dyDescent="0.25">
      <c r="A386" s="332" t="s">
        <v>41</v>
      </c>
      <c r="B386" s="333" t="s">
        <v>293</v>
      </c>
      <c r="C386" s="76" t="s">
        <v>200</v>
      </c>
      <c r="D386" s="78" t="s">
        <v>114</v>
      </c>
      <c r="E386" s="78" t="s">
        <v>114</v>
      </c>
      <c r="F386" s="78" t="s">
        <v>114</v>
      </c>
      <c r="G386" s="78" t="s">
        <v>114</v>
      </c>
      <c r="H386" s="78" t="s">
        <v>114</v>
      </c>
      <c r="I386" s="195">
        <v>13000.000810000001</v>
      </c>
      <c r="J386" s="195">
        <v>0</v>
      </c>
      <c r="K386" s="195">
        <v>0</v>
      </c>
      <c r="L386" s="80">
        <v>0</v>
      </c>
      <c r="M386" s="82" t="s">
        <v>14</v>
      </c>
    </row>
    <row r="387" spans="1:13" ht="15.75" customHeight="1" x14ac:dyDescent="0.25">
      <c r="A387" s="332"/>
      <c r="B387" s="333"/>
      <c r="C387" s="76" t="s">
        <v>199</v>
      </c>
      <c r="D387" s="78">
        <v>882</v>
      </c>
      <c r="E387" s="78" t="s">
        <v>114</v>
      </c>
      <c r="F387" s="78" t="s">
        <v>835</v>
      </c>
      <c r="G387" s="78" t="s">
        <v>114</v>
      </c>
      <c r="H387" s="78" t="s">
        <v>114</v>
      </c>
      <c r="I387" s="195">
        <v>5393.7008100000003</v>
      </c>
      <c r="J387" s="195">
        <v>0</v>
      </c>
      <c r="K387" s="195">
        <v>0</v>
      </c>
      <c r="L387" s="80">
        <v>0</v>
      </c>
      <c r="M387" s="82" t="s">
        <v>14</v>
      </c>
    </row>
    <row r="388" spans="1:13" ht="15.75" customHeight="1" x14ac:dyDescent="0.25">
      <c r="A388" s="332"/>
      <c r="B388" s="333"/>
      <c r="C388" s="76" t="s">
        <v>195</v>
      </c>
      <c r="D388" s="78"/>
      <c r="E388" s="78" t="s">
        <v>114</v>
      </c>
      <c r="F388" s="78"/>
      <c r="G388" s="78" t="s">
        <v>114</v>
      </c>
      <c r="H388" s="78" t="s">
        <v>114</v>
      </c>
      <c r="I388" s="195">
        <v>7606.3</v>
      </c>
      <c r="J388" s="195">
        <v>0</v>
      </c>
      <c r="K388" s="195">
        <v>0</v>
      </c>
      <c r="L388" s="80">
        <v>0</v>
      </c>
      <c r="M388" s="82" t="s">
        <v>14</v>
      </c>
    </row>
    <row r="389" spans="1:13" ht="15.75" customHeight="1" x14ac:dyDescent="0.25">
      <c r="A389" s="332"/>
      <c r="B389" s="333"/>
      <c r="C389" s="76" t="s">
        <v>194</v>
      </c>
      <c r="D389" s="78" t="s">
        <v>114</v>
      </c>
      <c r="E389" s="78" t="s">
        <v>114</v>
      </c>
      <c r="F389" s="78" t="s">
        <v>114</v>
      </c>
      <c r="G389" s="78" t="s">
        <v>114</v>
      </c>
      <c r="H389" s="78" t="s">
        <v>114</v>
      </c>
      <c r="I389" s="195">
        <v>0</v>
      </c>
      <c r="J389" s="195">
        <v>0</v>
      </c>
      <c r="K389" s="195">
        <v>0</v>
      </c>
      <c r="L389" s="80" t="s">
        <v>14</v>
      </c>
      <c r="M389" s="82" t="s">
        <v>14</v>
      </c>
    </row>
    <row r="390" spans="1:13" ht="15.75" customHeight="1" x14ac:dyDescent="0.25">
      <c r="A390" s="332"/>
      <c r="B390" s="333"/>
      <c r="C390" s="76" t="s">
        <v>193</v>
      </c>
      <c r="D390" s="78" t="s">
        <v>114</v>
      </c>
      <c r="E390" s="78" t="s">
        <v>114</v>
      </c>
      <c r="F390" s="78" t="s">
        <v>114</v>
      </c>
      <c r="G390" s="78" t="s">
        <v>114</v>
      </c>
      <c r="H390" s="78" t="s">
        <v>114</v>
      </c>
      <c r="I390" s="195">
        <v>0</v>
      </c>
      <c r="J390" s="195">
        <v>0</v>
      </c>
      <c r="K390" s="195">
        <v>0</v>
      </c>
      <c r="L390" s="80" t="s">
        <v>14</v>
      </c>
      <c r="M390" s="82" t="s">
        <v>14</v>
      </c>
    </row>
    <row r="391" spans="1:13" ht="15.75" customHeight="1" x14ac:dyDescent="0.25">
      <c r="A391" s="332"/>
      <c r="B391" s="333"/>
      <c r="C391" s="76" t="s">
        <v>192</v>
      </c>
      <c r="D391" s="78" t="s">
        <v>114</v>
      </c>
      <c r="E391" s="78" t="s">
        <v>114</v>
      </c>
      <c r="F391" s="78" t="s">
        <v>114</v>
      </c>
      <c r="G391" s="78" t="s">
        <v>114</v>
      </c>
      <c r="H391" s="78" t="s">
        <v>114</v>
      </c>
      <c r="I391" s="195">
        <v>0</v>
      </c>
      <c r="J391" s="195">
        <v>0</v>
      </c>
      <c r="K391" s="195">
        <v>0</v>
      </c>
      <c r="L391" s="80" t="s">
        <v>14</v>
      </c>
      <c r="M391" s="82" t="s">
        <v>14</v>
      </c>
    </row>
    <row r="392" spans="1:13" ht="18" customHeight="1" x14ac:dyDescent="0.25">
      <c r="A392" s="334" t="s">
        <v>298</v>
      </c>
      <c r="B392" s="336" t="s">
        <v>1032</v>
      </c>
      <c r="C392" s="159" t="s">
        <v>200</v>
      </c>
      <c r="D392" s="60" t="s">
        <v>114</v>
      </c>
      <c r="E392" s="60" t="s">
        <v>114</v>
      </c>
      <c r="F392" s="60" t="s">
        <v>114</v>
      </c>
      <c r="G392" s="60" t="s">
        <v>114</v>
      </c>
      <c r="H392" s="60" t="s">
        <v>114</v>
      </c>
      <c r="I392" s="287">
        <v>13000.000810000001</v>
      </c>
      <c r="J392" s="287">
        <v>0</v>
      </c>
      <c r="K392" s="287">
        <v>0</v>
      </c>
      <c r="L392" s="63">
        <v>0</v>
      </c>
      <c r="M392" s="67" t="s">
        <v>14</v>
      </c>
    </row>
    <row r="393" spans="1:13" ht="23.25" customHeight="1" x14ac:dyDescent="0.25">
      <c r="A393" s="334"/>
      <c r="B393" s="336"/>
      <c r="C393" s="228" t="s">
        <v>199</v>
      </c>
      <c r="D393" s="49">
        <v>882</v>
      </c>
      <c r="E393" s="231" t="s">
        <v>219</v>
      </c>
      <c r="F393" s="60" t="s">
        <v>1030</v>
      </c>
      <c r="G393" s="60">
        <v>800</v>
      </c>
      <c r="H393" s="60" t="s">
        <v>1033</v>
      </c>
      <c r="I393" s="81">
        <v>5393.7008100000003</v>
      </c>
      <c r="J393" s="81">
        <v>0</v>
      </c>
      <c r="K393" s="81">
        <v>0</v>
      </c>
      <c r="L393" s="66">
        <v>0</v>
      </c>
      <c r="M393" s="158" t="s">
        <v>14</v>
      </c>
    </row>
    <row r="394" spans="1:13" ht="20.25" customHeight="1" x14ac:dyDescent="0.25">
      <c r="A394" s="334"/>
      <c r="B394" s="336"/>
      <c r="C394" s="228" t="s">
        <v>195</v>
      </c>
      <c r="D394" s="60" t="s">
        <v>114</v>
      </c>
      <c r="E394" s="60" t="s">
        <v>114</v>
      </c>
      <c r="F394" s="60" t="s">
        <v>114</v>
      </c>
      <c r="G394" s="60" t="s">
        <v>114</v>
      </c>
      <c r="H394" s="60" t="s">
        <v>114</v>
      </c>
      <c r="I394" s="81">
        <v>7606.3</v>
      </c>
      <c r="J394" s="81">
        <v>0</v>
      </c>
      <c r="K394" s="81">
        <v>0</v>
      </c>
      <c r="L394" s="66">
        <v>0</v>
      </c>
      <c r="M394" s="158" t="s">
        <v>14</v>
      </c>
    </row>
    <row r="395" spans="1:13" ht="15.75" customHeight="1" x14ac:dyDescent="0.25">
      <c r="A395" s="334"/>
      <c r="B395" s="336"/>
      <c r="C395" s="228" t="s">
        <v>194</v>
      </c>
      <c r="D395" s="49" t="s">
        <v>114</v>
      </c>
      <c r="E395" s="49" t="s">
        <v>114</v>
      </c>
      <c r="F395" s="49" t="s">
        <v>114</v>
      </c>
      <c r="G395" s="49" t="s">
        <v>114</v>
      </c>
      <c r="H395" s="49" t="s">
        <v>114</v>
      </c>
      <c r="I395" s="81">
        <v>0</v>
      </c>
      <c r="J395" s="81">
        <v>0</v>
      </c>
      <c r="K395" s="81">
        <v>0</v>
      </c>
      <c r="L395" s="66" t="s">
        <v>14</v>
      </c>
      <c r="M395" s="158" t="s">
        <v>14</v>
      </c>
    </row>
    <row r="396" spans="1:13" ht="18.75" customHeight="1" x14ac:dyDescent="0.25">
      <c r="A396" s="334"/>
      <c r="B396" s="336"/>
      <c r="C396" s="228" t="s">
        <v>193</v>
      </c>
      <c r="D396" s="49" t="s">
        <v>114</v>
      </c>
      <c r="E396" s="49" t="s">
        <v>114</v>
      </c>
      <c r="F396" s="49" t="s">
        <v>114</v>
      </c>
      <c r="G396" s="49" t="s">
        <v>114</v>
      </c>
      <c r="H396" s="49" t="s">
        <v>114</v>
      </c>
      <c r="I396" s="81">
        <v>0</v>
      </c>
      <c r="J396" s="81">
        <v>0</v>
      </c>
      <c r="K396" s="81">
        <v>0</v>
      </c>
      <c r="L396" s="66" t="s">
        <v>14</v>
      </c>
      <c r="M396" s="158" t="s">
        <v>14</v>
      </c>
    </row>
    <row r="397" spans="1:13" ht="22.5" customHeight="1" x14ac:dyDescent="0.25">
      <c r="A397" s="334"/>
      <c r="B397" s="336"/>
      <c r="C397" s="228" t="s">
        <v>192</v>
      </c>
      <c r="D397" s="49" t="s">
        <v>114</v>
      </c>
      <c r="E397" s="49" t="s">
        <v>114</v>
      </c>
      <c r="F397" s="49" t="s">
        <v>114</v>
      </c>
      <c r="G397" s="49" t="s">
        <v>114</v>
      </c>
      <c r="H397" s="49" t="s">
        <v>114</v>
      </c>
      <c r="I397" s="81">
        <v>0</v>
      </c>
      <c r="J397" s="81">
        <v>0</v>
      </c>
      <c r="K397" s="81">
        <v>0</v>
      </c>
      <c r="L397" s="66" t="s">
        <v>14</v>
      </c>
      <c r="M397" s="158" t="s">
        <v>14</v>
      </c>
    </row>
    <row r="398" spans="1:13" ht="18" customHeight="1" x14ac:dyDescent="0.25">
      <c r="A398" s="335">
        <v>8</v>
      </c>
      <c r="B398" s="343" t="s">
        <v>119</v>
      </c>
      <c r="C398" s="54" t="s">
        <v>200</v>
      </c>
      <c r="D398" s="42" t="s">
        <v>114</v>
      </c>
      <c r="E398" s="42" t="s">
        <v>114</v>
      </c>
      <c r="F398" s="42" t="s">
        <v>114</v>
      </c>
      <c r="G398" s="42" t="s">
        <v>114</v>
      </c>
      <c r="H398" s="42" t="s">
        <v>114</v>
      </c>
      <c r="I398" s="196">
        <v>0</v>
      </c>
      <c r="J398" s="196">
        <v>0</v>
      </c>
      <c r="K398" s="196">
        <v>0</v>
      </c>
      <c r="L398" s="83" t="s">
        <v>14</v>
      </c>
      <c r="M398" s="83" t="s">
        <v>14</v>
      </c>
    </row>
    <row r="399" spans="1:13" ht="15.75" customHeight="1" x14ac:dyDescent="0.25">
      <c r="A399" s="335"/>
      <c r="B399" s="343"/>
      <c r="C399" s="54" t="s">
        <v>199</v>
      </c>
      <c r="D399" s="42">
        <v>882</v>
      </c>
      <c r="E399" s="42" t="s">
        <v>114</v>
      </c>
      <c r="F399" s="42" t="s">
        <v>202</v>
      </c>
      <c r="G399" s="42" t="s">
        <v>114</v>
      </c>
      <c r="H399" s="42" t="s">
        <v>114</v>
      </c>
      <c r="I399" s="196">
        <v>0</v>
      </c>
      <c r="J399" s="196">
        <v>0</v>
      </c>
      <c r="K399" s="196">
        <v>0</v>
      </c>
      <c r="L399" s="83" t="s">
        <v>14</v>
      </c>
      <c r="M399" s="83" t="s">
        <v>14</v>
      </c>
    </row>
    <row r="400" spans="1:13" ht="15.75" customHeight="1" x14ac:dyDescent="0.25">
      <c r="A400" s="335"/>
      <c r="B400" s="343"/>
      <c r="C400" s="54" t="s">
        <v>195</v>
      </c>
      <c r="D400" s="42"/>
      <c r="E400" s="42" t="s">
        <v>114</v>
      </c>
      <c r="F400" s="42"/>
      <c r="G400" s="42" t="s">
        <v>114</v>
      </c>
      <c r="H400" s="42" t="s">
        <v>114</v>
      </c>
      <c r="I400" s="196">
        <v>0</v>
      </c>
      <c r="J400" s="196">
        <v>0</v>
      </c>
      <c r="K400" s="196">
        <v>0</v>
      </c>
      <c r="L400" s="83" t="s">
        <v>14</v>
      </c>
      <c r="M400" s="83" t="s">
        <v>14</v>
      </c>
    </row>
    <row r="401" spans="1:13" ht="15.75" customHeight="1" x14ac:dyDescent="0.25">
      <c r="A401" s="335"/>
      <c r="B401" s="343"/>
      <c r="C401" s="54" t="s">
        <v>194</v>
      </c>
      <c r="D401" s="42" t="s">
        <v>114</v>
      </c>
      <c r="E401" s="42" t="s">
        <v>114</v>
      </c>
      <c r="F401" s="42" t="s">
        <v>114</v>
      </c>
      <c r="G401" s="42" t="s">
        <v>114</v>
      </c>
      <c r="H401" s="42" t="s">
        <v>114</v>
      </c>
      <c r="I401" s="196">
        <v>0</v>
      </c>
      <c r="J401" s="196">
        <v>0</v>
      </c>
      <c r="K401" s="196">
        <v>0</v>
      </c>
      <c r="L401" s="83" t="s">
        <v>14</v>
      </c>
      <c r="M401" s="83" t="s">
        <v>14</v>
      </c>
    </row>
    <row r="402" spans="1:13" ht="15.75" customHeight="1" x14ac:dyDescent="0.25">
      <c r="A402" s="335"/>
      <c r="B402" s="343"/>
      <c r="C402" s="54" t="s">
        <v>193</v>
      </c>
      <c r="D402" s="42" t="s">
        <v>114</v>
      </c>
      <c r="E402" s="42" t="s">
        <v>114</v>
      </c>
      <c r="F402" s="42" t="s">
        <v>114</v>
      </c>
      <c r="G402" s="42" t="s">
        <v>114</v>
      </c>
      <c r="H402" s="42" t="s">
        <v>114</v>
      </c>
      <c r="I402" s="196">
        <v>0</v>
      </c>
      <c r="J402" s="196">
        <v>0</v>
      </c>
      <c r="K402" s="196">
        <v>0</v>
      </c>
      <c r="L402" s="83" t="s">
        <v>14</v>
      </c>
      <c r="M402" s="83" t="s">
        <v>14</v>
      </c>
    </row>
    <row r="403" spans="1:13" ht="18" customHeight="1" x14ac:dyDescent="0.25">
      <c r="A403" s="335"/>
      <c r="B403" s="343"/>
      <c r="C403" s="54" t="s">
        <v>192</v>
      </c>
      <c r="D403" s="42" t="s">
        <v>114</v>
      </c>
      <c r="E403" s="42" t="s">
        <v>114</v>
      </c>
      <c r="F403" s="42" t="s">
        <v>114</v>
      </c>
      <c r="G403" s="42" t="s">
        <v>114</v>
      </c>
      <c r="H403" s="42" t="s">
        <v>114</v>
      </c>
      <c r="I403" s="196">
        <v>0</v>
      </c>
      <c r="J403" s="196">
        <v>0</v>
      </c>
      <c r="K403" s="196">
        <v>0</v>
      </c>
      <c r="L403" s="83" t="s">
        <v>14</v>
      </c>
      <c r="M403" s="83" t="s">
        <v>14</v>
      </c>
    </row>
    <row r="404" spans="1:13" ht="18" customHeight="1" x14ac:dyDescent="0.25">
      <c r="A404" s="335">
        <v>9</v>
      </c>
      <c r="B404" s="343" t="s">
        <v>776</v>
      </c>
      <c r="C404" s="54" t="s">
        <v>200</v>
      </c>
      <c r="D404" s="42" t="s">
        <v>114</v>
      </c>
      <c r="E404" s="42" t="s">
        <v>114</v>
      </c>
      <c r="F404" s="42" t="s">
        <v>114</v>
      </c>
      <c r="G404" s="42" t="s">
        <v>114</v>
      </c>
      <c r="H404" s="42" t="s">
        <v>114</v>
      </c>
      <c r="I404" s="196">
        <v>0</v>
      </c>
      <c r="J404" s="196">
        <v>0</v>
      </c>
      <c r="K404" s="196">
        <v>0</v>
      </c>
      <c r="L404" s="83" t="s">
        <v>14</v>
      </c>
      <c r="M404" s="83" t="s">
        <v>14</v>
      </c>
    </row>
    <row r="405" spans="1:13" ht="15.75" customHeight="1" x14ac:dyDescent="0.25">
      <c r="A405" s="335"/>
      <c r="B405" s="343"/>
      <c r="C405" s="54" t="s">
        <v>199</v>
      </c>
      <c r="D405" s="42">
        <v>882</v>
      </c>
      <c r="E405" s="42">
        <v>405</v>
      </c>
      <c r="F405" s="42" t="s">
        <v>201</v>
      </c>
      <c r="G405" s="42" t="s">
        <v>114</v>
      </c>
      <c r="H405" s="42" t="s">
        <v>114</v>
      </c>
      <c r="I405" s="196">
        <v>0</v>
      </c>
      <c r="J405" s="196">
        <v>0</v>
      </c>
      <c r="K405" s="196">
        <v>0</v>
      </c>
      <c r="L405" s="83" t="s">
        <v>14</v>
      </c>
      <c r="M405" s="83" t="s">
        <v>14</v>
      </c>
    </row>
    <row r="406" spans="1:13" ht="15.75" customHeight="1" x14ac:dyDescent="0.25">
      <c r="A406" s="335"/>
      <c r="B406" s="343"/>
      <c r="C406" s="54" t="s">
        <v>195</v>
      </c>
      <c r="D406" s="42"/>
      <c r="E406" s="42" t="s">
        <v>114</v>
      </c>
      <c r="F406" s="42"/>
      <c r="G406" s="42" t="s">
        <v>114</v>
      </c>
      <c r="H406" s="42" t="s">
        <v>114</v>
      </c>
      <c r="I406" s="196">
        <v>0</v>
      </c>
      <c r="J406" s="196">
        <v>0</v>
      </c>
      <c r="K406" s="196">
        <v>0</v>
      </c>
      <c r="L406" s="83" t="s">
        <v>14</v>
      </c>
      <c r="M406" s="83" t="s">
        <v>14</v>
      </c>
    </row>
    <row r="407" spans="1:13" ht="15.75" customHeight="1" x14ac:dyDescent="0.25">
      <c r="A407" s="335"/>
      <c r="B407" s="343"/>
      <c r="C407" s="54" t="s">
        <v>194</v>
      </c>
      <c r="D407" s="42" t="s">
        <v>114</v>
      </c>
      <c r="E407" s="42" t="s">
        <v>114</v>
      </c>
      <c r="F407" s="42" t="s">
        <v>114</v>
      </c>
      <c r="G407" s="42" t="s">
        <v>114</v>
      </c>
      <c r="H407" s="42" t="s">
        <v>114</v>
      </c>
      <c r="I407" s="196">
        <v>0</v>
      </c>
      <c r="J407" s="196">
        <v>0</v>
      </c>
      <c r="K407" s="196">
        <v>0</v>
      </c>
      <c r="L407" s="83" t="s">
        <v>14</v>
      </c>
      <c r="M407" s="83" t="s">
        <v>14</v>
      </c>
    </row>
    <row r="408" spans="1:13" ht="15.75" customHeight="1" x14ac:dyDescent="0.25">
      <c r="A408" s="335"/>
      <c r="B408" s="343"/>
      <c r="C408" s="54" t="s">
        <v>193</v>
      </c>
      <c r="D408" s="42" t="s">
        <v>114</v>
      </c>
      <c r="E408" s="42" t="s">
        <v>114</v>
      </c>
      <c r="F408" s="42" t="s">
        <v>114</v>
      </c>
      <c r="G408" s="42" t="s">
        <v>114</v>
      </c>
      <c r="H408" s="42" t="s">
        <v>114</v>
      </c>
      <c r="I408" s="196">
        <v>0</v>
      </c>
      <c r="J408" s="196">
        <v>0</v>
      </c>
      <c r="K408" s="196">
        <v>0</v>
      </c>
      <c r="L408" s="83" t="s">
        <v>14</v>
      </c>
      <c r="M408" s="83" t="s">
        <v>14</v>
      </c>
    </row>
    <row r="409" spans="1:13" ht="15.75" customHeight="1" x14ac:dyDescent="0.25">
      <c r="A409" s="335"/>
      <c r="B409" s="343"/>
      <c r="C409" s="54" t="s">
        <v>192</v>
      </c>
      <c r="D409" s="42" t="s">
        <v>114</v>
      </c>
      <c r="E409" s="42" t="s">
        <v>114</v>
      </c>
      <c r="F409" s="42" t="s">
        <v>114</v>
      </c>
      <c r="G409" s="42" t="s">
        <v>114</v>
      </c>
      <c r="H409" s="42" t="s">
        <v>114</v>
      </c>
      <c r="I409" s="196">
        <v>0</v>
      </c>
      <c r="J409" s="196">
        <v>0</v>
      </c>
      <c r="K409" s="196">
        <v>0</v>
      </c>
      <c r="L409" s="83" t="s">
        <v>14</v>
      </c>
      <c r="M409" s="83" t="s">
        <v>14</v>
      </c>
    </row>
    <row r="410" spans="1:13" ht="15.75" customHeight="1" x14ac:dyDescent="0.25">
      <c r="A410" s="361" t="s">
        <v>8</v>
      </c>
      <c r="B410" s="343" t="s">
        <v>777</v>
      </c>
      <c r="C410" s="84" t="s">
        <v>200</v>
      </c>
      <c r="D410" s="77" t="s">
        <v>114</v>
      </c>
      <c r="E410" s="77" t="s">
        <v>114</v>
      </c>
      <c r="F410" s="77" t="s">
        <v>114</v>
      </c>
      <c r="G410" s="77" t="s">
        <v>114</v>
      </c>
      <c r="H410" s="77" t="s">
        <v>114</v>
      </c>
      <c r="I410" s="197">
        <v>3514271.4937392185</v>
      </c>
      <c r="J410" s="197">
        <v>2797507.4258725517</v>
      </c>
      <c r="K410" s="197">
        <v>2703481.4461020753</v>
      </c>
      <c r="L410" s="86">
        <v>76.928645123702296</v>
      </c>
      <c r="M410" s="87">
        <v>96.638937258901123</v>
      </c>
    </row>
    <row r="411" spans="1:13" ht="15.75" customHeight="1" x14ac:dyDescent="0.25">
      <c r="A411" s="362"/>
      <c r="B411" s="343"/>
      <c r="C411" s="84" t="s">
        <v>199</v>
      </c>
      <c r="D411" s="77">
        <v>882</v>
      </c>
      <c r="E411" s="77">
        <v>405</v>
      </c>
      <c r="F411" s="77" t="s">
        <v>913</v>
      </c>
      <c r="G411" s="77" t="s">
        <v>114</v>
      </c>
      <c r="H411" s="77" t="s">
        <v>114</v>
      </c>
      <c r="I411" s="197">
        <v>1380198.6785299999</v>
      </c>
      <c r="J411" s="197">
        <v>992536.65962999989</v>
      </c>
      <c r="K411" s="197">
        <v>903742.70400000014</v>
      </c>
      <c r="L411" s="86">
        <v>65.479174705669479</v>
      </c>
      <c r="M411" s="87">
        <v>91.053836171340961</v>
      </c>
    </row>
    <row r="412" spans="1:13" ht="15.75" customHeight="1" x14ac:dyDescent="0.25">
      <c r="A412" s="362"/>
      <c r="B412" s="343"/>
      <c r="C412" s="84" t="s">
        <v>195</v>
      </c>
      <c r="D412" s="77" t="s">
        <v>114</v>
      </c>
      <c r="E412" s="77" t="s">
        <v>114</v>
      </c>
      <c r="F412" s="77" t="s">
        <v>114</v>
      </c>
      <c r="G412" s="77" t="s">
        <v>114</v>
      </c>
      <c r="H412" s="77" t="s">
        <v>114</v>
      </c>
      <c r="I412" s="197">
        <v>1883408.0994499999</v>
      </c>
      <c r="J412" s="197">
        <v>1602726.8253499998</v>
      </c>
      <c r="K412" s="197">
        <v>1601700.4617999997</v>
      </c>
      <c r="L412" s="86">
        <v>85.042666125718284</v>
      </c>
      <c r="M412" s="87">
        <v>99.935961416894855</v>
      </c>
    </row>
    <row r="413" spans="1:13" ht="15.75" customHeight="1" x14ac:dyDescent="0.25">
      <c r="A413" s="362"/>
      <c r="B413" s="343"/>
      <c r="C413" s="84" t="s">
        <v>194</v>
      </c>
      <c r="D413" s="77" t="s">
        <v>114</v>
      </c>
      <c r="E413" s="77" t="s">
        <v>114</v>
      </c>
      <c r="F413" s="77" t="s">
        <v>114</v>
      </c>
      <c r="G413" s="77" t="s">
        <v>114</v>
      </c>
      <c r="H413" s="77" t="s">
        <v>114</v>
      </c>
      <c r="I413" s="197">
        <v>1975</v>
      </c>
      <c r="J413" s="197">
        <v>0</v>
      </c>
      <c r="K413" s="197">
        <v>0</v>
      </c>
      <c r="L413" s="86">
        <v>0</v>
      </c>
      <c r="M413" s="87" t="s">
        <v>14</v>
      </c>
    </row>
    <row r="414" spans="1:13" ht="15.75" customHeight="1" x14ac:dyDescent="0.25">
      <c r="A414" s="362"/>
      <c r="B414" s="343"/>
      <c r="C414" s="84" t="s">
        <v>193</v>
      </c>
      <c r="D414" s="77" t="s">
        <v>114</v>
      </c>
      <c r="E414" s="77" t="s">
        <v>114</v>
      </c>
      <c r="F414" s="77" t="s">
        <v>114</v>
      </c>
      <c r="G414" s="77" t="s">
        <v>114</v>
      </c>
      <c r="H414" s="77" t="s">
        <v>114</v>
      </c>
      <c r="I414" s="197">
        <v>0</v>
      </c>
      <c r="J414" s="197">
        <v>0</v>
      </c>
      <c r="K414" s="197">
        <v>0</v>
      </c>
      <c r="L414" s="86" t="s">
        <v>14</v>
      </c>
      <c r="M414" s="87" t="s">
        <v>14</v>
      </c>
    </row>
    <row r="415" spans="1:13" ht="15.75" customHeight="1" x14ac:dyDescent="0.25">
      <c r="A415" s="363"/>
      <c r="B415" s="343"/>
      <c r="C415" s="84" t="s">
        <v>192</v>
      </c>
      <c r="D415" s="77" t="s">
        <v>114</v>
      </c>
      <c r="E415" s="77" t="s">
        <v>114</v>
      </c>
      <c r="F415" s="77" t="s">
        <v>114</v>
      </c>
      <c r="G415" s="77" t="s">
        <v>114</v>
      </c>
      <c r="H415" s="77" t="s">
        <v>114</v>
      </c>
      <c r="I415" s="197">
        <v>248689.71575921858</v>
      </c>
      <c r="J415" s="197">
        <v>202243.94089255188</v>
      </c>
      <c r="K415" s="197">
        <v>198038.2803020757</v>
      </c>
      <c r="L415" s="86">
        <v>79.632677892404843</v>
      </c>
      <c r="M415" s="87">
        <v>97.920501068207244</v>
      </c>
    </row>
    <row r="416" spans="1:13" ht="15.75" customHeight="1" x14ac:dyDescent="0.25">
      <c r="A416" s="347" t="s">
        <v>49</v>
      </c>
      <c r="B416" s="344" t="s">
        <v>725</v>
      </c>
      <c r="C416" s="76" t="s">
        <v>200</v>
      </c>
      <c r="D416" s="78" t="s">
        <v>114</v>
      </c>
      <c r="E416" s="78" t="s">
        <v>114</v>
      </c>
      <c r="F416" s="78" t="s">
        <v>114</v>
      </c>
      <c r="G416" s="78" t="s">
        <v>114</v>
      </c>
      <c r="H416" s="78" t="s">
        <v>114</v>
      </c>
      <c r="I416" s="195">
        <v>5134.2000000000007</v>
      </c>
      <c r="J416" s="195">
        <v>0</v>
      </c>
      <c r="K416" s="195">
        <v>0</v>
      </c>
      <c r="L416" s="88">
        <v>0</v>
      </c>
      <c r="M416" s="80" t="s">
        <v>14</v>
      </c>
    </row>
    <row r="417" spans="1:13" ht="15.75" customHeight="1" x14ac:dyDescent="0.25">
      <c r="A417" s="354"/>
      <c r="B417" s="345"/>
      <c r="C417" s="76" t="s">
        <v>199</v>
      </c>
      <c r="D417" s="78" t="s">
        <v>114</v>
      </c>
      <c r="E417" s="78" t="s">
        <v>114</v>
      </c>
      <c r="F417" s="78" t="s">
        <v>912</v>
      </c>
      <c r="G417" s="78" t="s">
        <v>114</v>
      </c>
      <c r="H417" s="78" t="s">
        <v>114</v>
      </c>
      <c r="I417" s="195">
        <v>604.1</v>
      </c>
      <c r="J417" s="195">
        <v>0</v>
      </c>
      <c r="K417" s="195">
        <v>0</v>
      </c>
      <c r="L417" s="88">
        <v>0</v>
      </c>
      <c r="M417" s="80" t="s">
        <v>14</v>
      </c>
    </row>
    <row r="418" spans="1:13" ht="15.75" customHeight="1" x14ac:dyDescent="0.25">
      <c r="A418" s="354"/>
      <c r="B418" s="345"/>
      <c r="C418" s="76" t="s">
        <v>195</v>
      </c>
      <c r="D418" s="78" t="s">
        <v>114</v>
      </c>
      <c r="E418" s="78" t="s">
        <v>114</v>
      </c>
      <c r="F418" s="78" t="s">
        <v>114</v>
      </c>
      <c r="G418" s="78" t="s">
        <v>114</v>
      </c>
      <c r="H418" s="78" t="s">
        <v>114</v>
      </c>
      <c r="I418" s="195">
        <v>4430.1000000000004</v>
      </c>
      <c r="J418" s="195">
        <v>0</v>
      </c>
      <c r="K418" s="195">
        <v>0</v>
      </c>
      <c r="L418" s="88">
        <v>0</v>
      </c>
      <c r="M418" s="80" t="s">
        <v>14</v>
      </c>
    </row>
    <row r="419" spans="1:13" ht="15.75" customHeight="1" x14ac:dyDescent="0.25">
      <c r="A419" s="354"/>
      <c r="B419" s="345"/>
      <c r="C419" s="76" t="s">
        <v>194</v>
      </c>
      <c r="D419" s="78" t="s">
        <v>114</v>
      </c>
      <c r="E419" s="78" t="s">
        <v>114</v>
      </c>
      <c r="F419" s="78" t="s">
        <v>114</v>
      </c>
      <c r="G419" s="78" t="s">
        <v>114</v>
      </c>
      <c r="H419" s="78" t="s">
        <v>114</v>
      </c>
      <c r="I419" s="195">
        <v>100</v>
      </c>
      <c r="J419" s="195">
        <v>0</v>
      </c>
      <c r="K419" s="195">
        <v>0</v>
      </c>
      <c r="L419" s="88">
        <v>0</v>
      </c>
      <c r="M419" s="80" t="s">
        <v>14</v>
      </c>
    </row>
    <row r="420" spans="1:13" ht="15.75" customHeight="1" x14ac:dyDescent="0.25">
      <c r="A420" s="354"/>
      <c r="B420" s="345"/>
      <c r="C420" s="76" t="s">
        <v>193</v>
      </c>
      <c r="D420" s="78" t="s">
        <v>114</v>
      </c>
      <c r="E420" s="78" t="s">
        <v>114</v>
      </c>
      <c r="F420" s="78" t="s">
        <v>114</v>
      </c>
      <c r="G420" s="78" t="s">
        <v>114</v>
      </c>
      <c r="H420" s="78" t="s">
        <v>114</v>
      </c>
      <c r="I420" s="195">
        <v>0</v>
      </c>
      <c r="J420" s="195">
        <v>0</v>
      </c>
      <c r="K420" s="195">
        <v>0</v>
      </c>
      <c r="L420" s="88" t="s">
        <v>14</v>
      </c>
      <c r="M420" s="80" t="s">
        <v>14</v>
      </c>
    </row>
    <row r="421" spans="1:13" ht="15.75" customHeight="1" x14ac:dyDescent="0.25">
      <c r="A421" s="355"/>
      <c r="B421" s="346"/>
      <c r="C421" s="76" t="s">
        <v>192</v>
      </c>
      <c r="D421" s="78" t="s">
        <v>114</v>
      </c>
      <c r="E421" s="78" t="s">
        <v>114</v>
      </c>
      <c r="F421" s="78" t="s">
        <v>114</v>
      </c>
      <c r="G421" s="78" t="s">
        <v>114</v>
      </c>
      <c r="H421" s="78" t="s">
        <v>114</v>
      </c>
      <c r="I421" s="195">
        <v>0</v>
      </c>
      <c r="J421" s="195">
        <v>0</v>
      </c>
      <c r="K421" s="195">
        <v>0</v>
      </c>
      <c r="L421" s="88" t="s">
        <v>14</v>
      </c>
      <c r="M421" s="80" t="s">
        <v>14</v>
      </c>
    </row>
    <row r="422" spans="1:13" ht="15.75" customHeight="1" x14ac:dyDescent="0.25">
      <c r="A422" s="340" t="s">
        <v>362</v>
      </c>
      <c r="B422" s="337" t="s">
        <v>363</v>
      </c>
      <c r="C422" s="59" t="s">
        <v>200</v>
      </c>
      <c r="D422" s="60" t="s">
        <v>114</v>
      </c>
      <c r="E422" s="60" t="s">
        <v>114</v>
      </c>
      <c r="F422" s="60" t="s">
        <v>114</v>
      </c>
      <c r="G422" s="60" t="s">
        <v>114</v>
      </c>
      <c r="H422" s="60" t="s">
        <v>114</v>
      </c>
      <c r="I422" s="81">
        <v>100</v>
      </c>
      <c r="J422" s="81">
        <v>0</v>
      </c>
      <c r="K422" s="81">
        <v>0</v>
      </c>
      <c r="L422" s="62">
        <v>0</v>
      </c>
      <c r="M422" s="66" t="s">
        <v>14</v>
      </c>
    </row>
    <row r="423" spans="1:13" ht="15.75" customHeight="1" x14ac:dyDescent="0.25">
      <c r="A423" s="341"/>
      <c r="B423" s="338"/>
      <c r="C423" s="64" t="s">
        <v>199</v>
      </c>
      <c r="D423" s="49">
        <v>882</v>
      </c>
      <c r="E423" s="231" t="s">
        <v>219</v>
      </c>
      <c r="F423" s="60" t="s">
        <v>458</v>
      </c>
      <c r="G423" s="60">
        <v>800</v>
      </c>
      <c r="H423" s="60" t="s">
        <v>714</v>
      </c>
      <c r="I423" s="81">
        <v>0</v>
      </c>
      <c r="J423" s="81"/>
      <c r="K423" s="81">
        <v>0</v>
      </c>
      <c r="L423" s="62" t="s">
        <v>14</v>
      </c>
      <c r="M423" s="66" t="s">
        <v>14</v>
      </c>
    </row>
    <row r="424" spans="1:13" ht="15.75" customHeight="1" x14ac:dyDescent="0.25">
      <c r="A424" s="341"/>
      <c r="B424" s="338"/>
      <c r="C424" s="64" t="s">
        <v>195</v>
      </c>
      <c r="D424" s="60" t="s">
        <v>114</v>
      </c>
      <c r="E424" s="60" t="s">
        <v>114</v>
      </c>
      <c r="F424" s="60" t="s">
        <v>114</v>
      </c>
      <c r="G424" s="60" t="s">
        <v>114</v>
      </c>
      <c r="H424" s="60" t="s">
        <v>114</v>
      </c>
      <c r="I424" s="81">
        <v>0</v>
      </c>
      <c r="J424" s="81">
        <v>0</v>
      </c>
      <c r="K424" s="81">
        <v>0</v>
      </c>
      <c r="L424" s="62" t="s">
        <v>14</v>
      </c>
      <c r="M424" s="66" t="s">
        <v>14</v>
      </c>
    </row>
    <row r="425" spans="1:13" ht="15.75" customHeight="1" x14ac:dyDescent="0.25">
      <c r="A425" s="341"/>
      <c r="B425" s="338"/>
      <c r="C425" s="64" t="s">
        <v>194</v>
      </c>
      <c r="D425" s="60" t="s">
        <v>114</v>
      </c>
      <c r="E425" s="60" t="s">
        <v>114</v>
      </c>
      <c r="F425" s="60" t="s">
        <v>114</v>
      </c>
      <c r="G425" s="60" t="s">
        <v>114</v>
      </c>
      <c r="H425" s="60" t="s">
        <v>114</v>
      </c>
      <c r="I425" s="81">
        <v>100</v>
      </c>
      <c r="J425" s="81"/>
      <c r="K425" s="81"/>
      <c r="L425" s="61">
        <v>0</v>
      </c>
      <c r="M425" s="63" t="s">
        <v>14</v>
      </c>
    </row>
    <row r="426" spans="1:13" ht="15.75" customHeight="1" x14ac:dyDescent="0.25">
      <c r="A426" s="341"/>
      <c r="B426" s="338"/>
      <c r="C426" s="64" t="s">
        <v>193</v>
      </c>
      <c r="D426" s="49" t="s">
        <v>114</v>
      </c>
      <c r="E426" s="49" t="s">
        <v>114</v>
      </c>
      <c r="F426" s="49" t="s">
        <v>114</v>
      </c>
      <c r="G426" s="49" t="s">
        <v>114</v>
      </c>
      <c r="H426" s="49" t="s">
        <v>114</v>
      </c>
      <c r="I426" s="81">
        <v>0</v>
      </c>
      <c r="J426" s="81">
        <v>0</v>
      </c>
      <c r="K426" s="81">
        <v>0</v>
      </c>
      <c r="L426" s="61" t="s">
        <v>14</v>
      </c>
      <c r="M426" s="63" t="s">
        <v>14</v>
      </c>
    </row>
    <row r="427" spans="1:13" ht="15.75" customHeight="1" x14ac:dyDescent="0.25">
      <c r="A427" s="342"/>
      <c r="B427" s="339"/>
      <c r="C427" s="64" t="s">
        <v>192</v>
      </c>
      <c r="D427" s="49" t="s">
        <v>114</v>
      </c>
      <c r="E427" s="49" t="s">
        <v>114</v>
      </c>
      <c r="F427" s="49" t="s">
        <v>114</v>
      </c>
      <c r="G427" s="49" t="s">
        <v>114</v>
      </c>
      <c r="H427" s="49" t="s">
        <v>114</v>
      </c>
      <c r="I427" s="81">
        <v>0</v>
      </c>
      <c r="J427" s="81">
        <v>0</v>
      </c>
      <c r="K427" s="81">
        <v>0</v>
      </c>
      <c r="L427" s="61" t="s">
        <v>14</v>
      </c>
      <c r="M427" s="63" t="s">
        <v>14</v>
      </c>
    </row>
    <row r="428" spans="1:13" ht="20.25" customHeight="1" x14ac:dyDescent="0.25">
      <c r="A428" s="340" t="s">
        <v>364</v>
      </c>
      <c r="B428" s="337" t="s">
        <v>394</v>
      </c>
      <c r="C428" s="59" t="s">
        <v>200</v>
      </c>
      <c r="D428" s="60" t="s">
        <v>114</v>
      </c>
      <c r="E428" s="60" t="s">
        <v>114</v>
      </c>
      <c r="F428" s="60" t="s">
        <v>114</v>
      </c>
      <c r="G428" s="60" t="s">
        <v>114</v>
      </c>
      <c r="H428" s="60" t="s">
        <v>114</v>
      </c>
      <c r="I428" s="81">
        <v>5034.2000000000007</v>
      </c>
      <c r="J428" s="287">
        <v>0</v>
      </c>
      <c r="K428" s="287">
        <v>0</v>
      </c>
      <c r="L428" s="61">
        <v>0</v>
      </c>
      <c r="M428" s="63" t="s">
        <v>14</v>
      </c>
    </row>
    <row r="429" spans="1:13" ht="24" customHeight="1" x14ac:dyDescent="0.25">
      <c r="A429" s="341"/>
      <c r="B429" s="338"/>
      <c r="C429" s="64" t="s">
        <v>199</v>
      </c>
      <c r="D429" s="60">
        <v>882</v>
      </c>
      <c r="E429" s="231" t="s">
        <v>219</v>
      </c>
      <c r="F429" s="60" t="s">
        <v>458</v>
      </c>
      <c r="G429" s="60">
        <v>800</v>
      </c>
      <c r="H429" s="60" t="s">
        <v>457</v>
      </c>
      <c r="I429" s="81">
        <v>604.1</v>
      </c>
      <c r="J429" s="81">
        <v>0</v>
      </c>
      <c r="K429" s="81">
        <v>0</v>
      </c>
      <c r="L429" s="61">
        <v>0</v>
      </c>
      <c r="M429" s="63" t="s">
        <v>14</v>
      </c>
    </row>
    <row r="430" spans="1:13" ht="22.5" customHeight="1" x14ac:dyDescent="0.25">
      <c r="A430" s="341"/>
      <c r="B430" s="338"/>
      <c r="C430" s="64" t="s">
        <v>195</v>
      </c>
      <c r="D430" s="60" t="s">
        <v>114</v>
      </c>
      <c r="E430" s="60" t="s">
        <v>114</v>
      </c>
      <c r="F430" s="60" t="s">
        <v>114</v>
      </c>
      <c r="G430" s="60" t="s">
        <v>114</v>
      </c>
      <c r="H430" s="60" t="s">
        <v>114</v>
      </c>
      <c r="I430" s="81">
        <v>4430.1000000000004</v>
      </c>
      <c r="J430" s="81">
        <v>0</v>
      </c>
      <c r="K430" s="81">
        <v>0</v>
      </c>
      <c r="L430" s="61">
        <v>0</v>
      </c>
      <c r="M430" s="63" t="s">
        <v>14</v>
      </c>
    </row>
    <row r="431" spans="1:13" ht="15.75" customHeight="1" x14ac:dyDescent="0.25">
      <c r="A431" s="341"/>
      <c r="B431" s="338"/>
      <c r="C431" s="64" t="s">
        <v>194</v>
      </c>
      <c r="D431" s="49" t="s">
        <v>114</v>
      </c>
      <c r="E431" s="49" t="s">
        <v>114</v>
      </c>
      <c r="F431" s="49" t="s">
        <v>114</v>
      </c>
      <c r="G431" s="49" t="s">
        <v>114</v>
      </c>
      <c r="H431" s="49" t="s">
        <v>114</v>
      </c>
      <c r="I431" s="81">
        <v>0</v>
      </c>
      <c r="J431" s="81">
        <v>0</v>
      </c>
      <c r="K431" s="81">
        <v>0</v>
      </c>
      <c r="L431" s="61" t="s">
        <v>14</v>
      </c>
      <c r="M431" s="63" t="s">
        <v>14</v>
      </c>
    </row>
    <row r="432" spans="1:13" ht="15.75" customHeight="1" x14ac:dyDescent="0.25">
      <c r="A432" s="341"/>
      <c r="B432" s="338"/>
      <c r="C432" s="64" t="s">
        <v>193</v>
      </c>
      <c r="D432" s="49" t="s">
        <v>114</v>
      </c>
      <c r="E432" s="49" t="s">
        <v>114</v>
      </c>
      <c r="F432" s="49" t="s">
        <v>114</v>
      </c>
      <c r="G432" s="49" t="s">
        <v>114</v>
      </c>
      <c r="H432" s="49" t="s">
        <v>114</v>
      </c>
      <c r="I432" s="81">
        <v>0</v>
      </c>
      <c r="J432" s="81">
        <v>0</v>
      </c>
      <c r="K432" s="81">
        <v>0</v>
      </c>
      <c r="L432" s="61" t="s">
        <v>14</v>
      </c>
      <c r="M432" s="63" t="s">
        <v>14</v>
      </c>
    </row>
    <row r="433" spans="1:13" ht="15.75" customHeight="1" x14ac:dyDescent="0.25">
      <c r="A433" s="342"/>
      <c r="B433" s="339"/>
      <c r="C433" s="64" t="s">
        <v>192</v>
      </c>
      <c r="D433" s="60" t="s">
        <v>114</v>
      </c>
      <c r="E433" s="60" t="s">
        <v>114</v>
      </c>
      <c r="F433" s="60" t="s">
        <v>114</v>
      </c>
      <c r="G433" s="60" t="s">
        <v>114</v>
      </c>
      <c r="H433" s="60" t="s">
        <v>114</v>
      </c>
      <c r="I433" s="81">
        <v>0</v>
      </c>
      <c r="J433" s="81">
        <v>0</v>
      </c>
      <c r="K433" s="81">
        <v>0</v>
      </c>
      <c r="L433" s="62" t="s">
        <v>14</v>
      </c>
      <c r="M433" s="66" t="s">
        <v>14</v>
      </c>
    </row>
    <row r="434" spans="1:13" ht="15.75" customHeight="1" x14ac:dyDescent="0.25">
      <c r="A434" s="340" t="s">
        <v>365</v>
      </c>
      <c r="B434" s="337" t="s">
        <v>395</v>
      </c>
      <c r="C434" s="59" t="s">
        <v>200</v>
      </c>
      <c r="D434" s="60" t="s">
        <v>114</v>
      </c>
      <c r="E434" s="60" t="s">
        <v>114</v>
      </c>
      <c r="F434" s="60" t="s">
        <v>114</v>
      </c>
      <c r="G434" s="60" t="s">
        <v>114</v>
      </c>
      <c r="H434" s="60" t="s">
        <v>114</v>
      </c>
      <c r="I434" s="81">
        <v>0</v>
      </c>
      <c r="J434" s="81">
        <v>0</v>
      </c>
      <c r="K434" s="81">
        <v>0</v>
      </c>
      <c r="L434" s="62" t="s">
        <v>14</v>
      </c>
      <c r="M434" s="66" t="s">
        <v>14</v>
      </c>
    </row>
    <row r="435" spans="1:13" ht="15.75" customHeight="1" x14ac:dyDescent="0.25">
      <c r="A435" s="341"/>
      <c r="B435" s="338"/>
      <c r="C435" s="64" t="s">
        <v>199</v>
      </c>
      <c r="D435" s="60">
        <v>882</v>
      </c>
      <c r="E435" s="231" t="s">
        <v>219</v>
      </c>
      <c r="F435" s="60" t="s">
        <v>458</v>
      </c>
      <c r="G435" s="60">
        <v>800</v>
      </c>
      <c r="H435" s="60" t="s">
        <v>715</v>
      </c>
      <c r="I435" s="81">
        <v>0</v>
      </c>
      <c r="J435" s="81">
        <v>0</v>
      </c>
      <c r="K435" s="81">
        <v>0</v>
      </c>
      <c r="L435" s="62" t="s">
        <v>14</v>
      </c>
      <c r="M435" s="66" t="s">
        <v>14</v>
      </c>
    </row>
    <row r="436" spans="1:13" ht="15.75" customHeight="1" x14ac:dyDescent="0.25">
      <c r="A436" s="341"/>
      <c r="B436" s="338"/>
      <c r="C436" s="64" t="s">
        <v>195</v>
      </c>
      <c r="D436" s="60" t="s">
        <v>114</v>
      </c>
      <c r="E436" s="60" t="s">
        <v>114</v>
      </c>
      <c r="F436" s="60" t="s">
        <v>114</v>
      </c>
      <c r="G436" s="60" t="s">
        <v>114</v>
      </c>
      <c r="H436" s="60" t="s">
        <v>114</v>
      </c>
      <c r="I436" s="81">
        <v>0</v>
      </c>
      <c r="J436" s="81">
        <v>0</v>
      </c>
      <c r="K436" s="81">
        <v>0</v>
      </c>
      <c r="L436" s="62" t="s">
        <v>14</v>
      </c>
      <c r="M436" s="66" t="s">
        <v>14</v>
      </c>
    </row>
    <row r="437" spans="1:13" ht="15.75" customHeight="1" x14ac:dyDescent="0.25">
      <c r="A437" s="341"/>
      <c r="B437" s="338"/>
      <c r="C437" s="64" t="s">
        <v>194</v>
      </c>
      <c r="D437" s="60" t="s">
        <v>114</v>
      </c>
      <c r="E437" s="60" t="s">
        <v>114</v>
      </c>
      <c r="F437" s="60" t="s">
        <v>114</v>
      </c>
      <c r="G437" s="60" t="s">
        <v>114</v>
      </c>
      <c r="H437" s="60" t="s">
        <v>114</v>
      </c>
      <c r="I437" s="81">
        <v>0</v>
      </c>
      <c r="J437" s="81">
        <v>0</v>
      </c>
      <c r="K437" s="81">
        <v>0</v>
      </c>
      <c r="L437" s="62" t="s">
        <v>14</v>
      </c>
      <c r="M437" s="66" t="s">
        <v>14</v>
      </c>
    </row>
    <row r="438" spans="1:13" ht="15.75" customHeight="1" x14ac:dyDescent="0.25">
      <c r="A438" s="341"/>
      <c r="B438" s="338"/>
      <c r="C438" s="64" t="s">
        <v>193</v>
      </c>
      <c r="D438" s="49" t="s">
        <v>114</v>
      </c>
      <c r="E438" s="49" t="s">
        <v>114</v>
      </c>
      <c r="F438" s="49" t="s">
        <v>114</v>
      </c>
      <c r="G438" s="49" t="s">
        <v>114</v>
      </c>
      <c r="H438" s="49" t="s">
        <v>114</v>
      </c>
      <c r="I438" s="81">
        <v>0</v>
      </c>
      <c r="J438" s="81">
        <v>0</v>
      </c>
      <c r="K438" s="81">
        <v>0</v>
      </c>
      <c r="L438" s="62" t="s">
        <v>14</v>
      </c>
      <c r="M438" s="66" t="s">
        <v>14</v>
      </c>
    </row>
    <row r="439" spans="1:13" ht="15.75" customHeight="1" x14ac:dyDescent="0.25">
      <c r="A439" s="342"/>
      <c r="B439" s="339"/>
      <c r="C439" s="64" t="s">
        <v>192</v>
      </c>
      <c r="D439" s="49" t="s">
        <v>114</v>
      </c>
      <c r="E439" s="49" t="s">
        <v>114</v>
      </c>
      <c r="F439" s="49" t="s">
        <v>114</v>
      </c>
      <c r="G439" s="49" t="s">
        <v>114</v>
      </c>
      <c r="H439" s="49" t="s">
        <v>114</v>
      </c>
      <c r="I439" s="81">
        <v>0</v>
      </c>
      <c r="J439" s="81">
        <v>0</v>
      </c>
      <c r="K439" s="81">
        <v>0</v>
      </c>
      <c r="L439" s="61" t="s">
        <v>14</v>
      </c>
      <c r="M439" s="63" t="s">
        <v>14</v>
      </c>
    </row>
    <row r="440" spans="1:13" ht="15.75" customHeight="1" x14ac:dyDescent="0.25">
      <c r="A440" s="347" t="s">
        <v>50</v>
      </c>
      <c r="B440" s="344" t="s">
        <v>726</v>
      </c>
      <c r="C440" s="76" t="s">
        <v>200</v>
      </c>
      <c r="D440" s="78" t="s">
        <v>114</v>
      </c>
      <c r="E440" s="78" t="s">
        <v>114</v>
      </c>
      <c r="F440" s="78" t="s">
        <v>114</v>
      </c>
      <c r="G440" s="78" t="s">
        <v>114</v>
      </c>
      <c r="H440" s="78" t="s">
        <v>114</v>
      </c>
      <c r="I440" s="195">
        <v>122629.49898</v>
      </c>
      <c r="J440" s="195">
        <v>104002.66273999999</v>
      </c>
      <c r="K440" s="195">
        <v>103534.26282999998</v>
      </c>
      <c r="L440" s="79">
        <v>84.428513278754963</v>
      </c>
      <c r="M440" s="80">
        <v>99.549627002174958</v>
      </c>
    </row>
    <row r="441" spans="1:13" ht="15.75" customHeight="1" x14ac:dyDescent="0.25">
      <c r="A441" s="354"/>
      <c r="B441" s="352"/>
      <c r="C441" s="76" t="s">
        <v>199</v>
      </c>
      <c r="D441" s="78">
        <v>882</v>
      </c>
      <c r="E441" s="78" t="s">
        <v>114</v>
      </c>
      <c r="F441" s="78" t="s">
        <v>838</v>
      </c>
      <c r="G441" s="78" t="s">
        <v>114</v>
      </c>
      <c r="H441" s="78" t="s">
        <v>114</v>
      </c>
      <c r="I441" s="195">
        <v>14716.29953</v>
      </c>
      <c r="J441" s="195">
        <v>12892.520469999999</v>
      </c>
      <c r="K441" s="195">
        <v>12424.120559999999</v>
      </c>
      <c r="L441" s="79">
        <v>84.424216391306345</v>
      </c>
      <c r="M441" s="80">
        <v>96.366886435511702</v>
      </c>
    </row>
    <row r="442" spans="1:13" ht="15.75" customHeight="1" x14ac:dyDescent="0.25">
      <c r="A442" s="354"/>
      <c r="B442" s="352"/>
      <c r="C442" s="76" t="s">
        <v>195</v>
      </c>
      <c r="D442" s="78" t="s">
        <v>114</v>
      </c>
      <c r="E442" s="78" t="s">
        <v>114</v>
      </c>
      <c r="F442" s="78" t="s">
        <v>114</v>
      </c>
      <c r="G442" s="78" t="s">
        <v>114</v>
      </c>
      <c r="H442" s="78" t="s">
        <v>114</v>
      </c>
      <c r="I442" s="195">
        <v>107913.19945</v>
      </c>
      <c r="J442" s="195">
        <v>91110.142269999982</v>
      </c>
      <c r="K442" s="195">
        <v>91110.142269999982</v>
      </c>
      <c r="L442" s="79">
        <v>84.429099252325045</v>
      </c>
      <c r="M442" s="80">
        <v>100</v>
      </c>
    </row>
    <row r="443" spans="1:13" ht="15.75" customHeight="1" x14ac:dyDescent="0.25">
      <c r="A443" s="354"/>
      <c r="B443" s="352"/>
      <c r="C443" s="76" t="s">
        <v>194</v>
      </c>
      <c r="D443" s="78" t="s">
        <v>114</v>
      </c>
      <c r="E443" s="78" t="s">
        <v>114</v>
      </c>
      <c r="F443" s="78" t="s">
        <v>114</v>
      </c>
      <c r="G443" s="78" t="s">
        <v>114</v>
      </c>
      <c r="H443" s="78" t="s">
        <v>114</v>
      </c>
      <c r="I443" s="195">
        <v>0</v>
      </c>
      <c r="J443" s="195">
        <v>0</v>
      </c>
      <c r="K443" s="195">
        <v>0</v>
      </c>
      <c r="L443" s="79" t="s">
        <v>14</v>
      </c>
      <c r="M443" s="80" t="s">
        <v>14</v>
      </c>
    </row>
    <row r="444" spans="1:13" ht="15.75" customHeight="1" x14ac:dyDescent="0.25">
      <c r="A444" s="354"/>
      <c r="B444" s="352"/>
      <c r="C444" s="76" t="s">
        <v>193</v>
      </c>
      <c r="D444" s="78" t="s">
        <v>114</v>
      </c>
      <c r="E444" s="78" t="s">
        <v>114</v>
      </c>
      <c r="F444" s="78" t="s">
        <v>114</v>
      </c>
      <c r="G444" s="78" t="s">
        <v>114</v>
      </c>
      <c r="H444" s="78" t="s">
        <v>114</v>
      </c>
      <c r="I444" s="195">
        <v>0</v>
      </c>
      <c r="J444" s="195">
        <v>0</v>
      </c>
      <c r="K444" s="195">
        <v>0</v>
      </c>
      <c r="L444" s="79" t="s">
        <v>14</v>
      </c>
      <c r="M444" s="80" t="s">
        <v>14</v>
      </c>
    </row>
    <row r="445" spans="1:13" ht="15.75" customHeight="1" x14ac:dyDescent="0.25">
      <c r="A445" s="355"/>
      <c r="B445" s="353"/>
      <c r="C445" s="76" t="s">
        <v>192</v>
      </c>
      <c r="D445" s="78" t="s">
        <v>114</v>
      </c>
      <c r="E445" s="78" t="s">
        <v>114</v>
      </c>
      <c r="F445" s="78" t="s">
        <v>114</v>
      </c>
      <c r="G445" s="78" t="s">
        <v>114</v>
      </c>
      <c r="H445" s="78" t="s">
        <v>114</v>
      </c>
      <c r="I445" s="195">
        <v>0</v>
      </c>
      <c r="J445" s="195">
        <v>0</v>
      </c>
      <c r="K445" s="195">
        <v>0</v>
      </c>
      <c r="L445" s="79" t="s">
        <v>14</v>
      </c>
      <c r="M445" s="80" t="s">
        <v>14</v>
      </c>
    </row>
    <row r="446" spans="1:13" ht="15.75" customHeight="1" x14ac:dyDescent="0.25">
      <c r="A446" s="340" t="s">
        <v>51</v>
      </c>
      <c r="B446" s="337" t="s">
        <v>396</v>
      </c>
      <c r="C446" s="59" t="s">
        <v>200</v>
      </c>
      <c r="D446" s="60" t="s">
        <v>114</v>
      </c>
      <c r="E446" s="60" t="s">
        <v>114</v>
      </c>
      <c r="F446" s="60" t="s">
        <v>114</v>
      </c>
      <c r="G446" s="60" t="s">
        <v>114</v>
      </c>
      <c r="H446" s="60" t="s">
        <v>114</v>
      </c>
      <c r="I446" s="81">
        <v>58740.934999999998</v>
      </c>
      <c r="J446" s="81">
        <v>43542.858849999997</v>
      </c>
      <c r="K446" s="81">
        <v>43542.858849999997</v>
      </c>
      <c r="L446" s="62">
        <v>74.126942054974094</v>
      </c>
      <c r="M446" s="66">
        <v>100</v>
      </c>
    </row>
    <row r="447" spans="1:13" ht="15.75" customHeight="1" x14ac:dyDescent="0.25">
      <c r="A447" s="341"/>
      <c r="B447" s="338"/>
      <c r="C447" s="64" t="s">
        <v>199</v>
      </c>
      <c r="D447" s="60">
        <v>882</v>
      </c>
      <c r="E447" s="231" t="s">
        <v>219</v>
      </c>
      <c r="F447" s="60" t="s">
        <v>460</v>
      </c>
      <c r="G447" s="60">
        <v>800</v>
      </c>
      <c r="H447" s="60" t="s">
        <v>459</v>
      </c>
      <c r="I447" s="81">
        <v>7048.9260000000004</v>
      </c>
      <c r="J447" s="81">
        <v>5225.1469399999996</v>
      </c>
      <c r="K447" s="81">
        <v>5225.1469399999996</v>
      </c>
      <c r="L447" s="62">
        <v>74.12685194879333</v>
      </c>
      <c r="M447" s="66">
        <v>100</v>
      </c>
    </row>
    <row r="448" spans="1:13" ht="15.75" customHeight="1" x14ac:dyDescent="0.25">
      <c r="A448" s="341"/>
      <c r="B448" s="338"/>
      <c r="C448" s="64" t="s">
        <v>195</v>
      </c>
      <c r="D448" s="49" t="s">
        <v>114</v>
      </c>
      <c r="E448" s="49" t="s">
        <v>114</v>
      </c>
      <c r="F448" s="49" t="s">
        <v>114</v>
      </c>
      <c r="G448" s="49" t="s">
        <v>114</v>
      </c>
      <c r="H448" s="49" t="s">
        <v>114</v>
      </c>
      <c r="I448" s="81">
        <v>51692.008999999998</v>
      </c>
      <c r="J448" s="81">
        <v>38317.711909999998</v>
      </c>
      <c r="K448" s="81">
        <v>38317.711909999998</v>
      </c>
      <c r="L448" s="62">
        <v>74.12695434220791</v>
      </c>
      <c r="M448" s="66">
        <v>100</v>
      </c>
    </row>
    <row r="449" spans="1:13" ht="15.75" customHeight="1" x14ac:dyDescent="0.25">
      <c r="A449" s="341"/>
      <c r="B449" s="338"/>
      <c r="C449" s="64" t="s">
        <v>194</v>
      </c>
      <c r="D449" s="49" t="s">
        <v>114</v>
      </c>
      <c r="E449" s="49" t="s">
        <v>114</v>
      </c>
      <c r="F449" s="49" t="s">
        <v>114</v>
      </c>
      <c r="G449" s="49" t="s">
        <v>114</v>
      </c>
      <c r="H449" s="49" t="s">
        <v>114</v>
      </c>
      <c r="I449" s="81">
        <v>0</v>
      </c>
      <c r="J449" s="81">
        <v>0</v>
      </c>
      <c r="K449" s="81">
        <v>0</v>
      </c>
      <c r="L449" s="62" t="s">
        <v>14</v>
      </c>
      <c r="M449" s="66" t="s">
        <v>14</v>
      </c>
    </row>
    <row r="450" spans="1:13" ht="15.75" customHeight="1" x14ac:dyDescent="0.25">
      <c r="A450" s="341"/>
      <c r="B450" s="338"/>
      <c r="C450" s="64" t="s">
        <v>193</v>
      </c>
      <c r="D450" s="60" t="s">
        <v>114</v>
      </c>
      <c r="E450" s="60" t="s">
        <v>114</v>
      </c>
      <c r="F450" s="60" t="s">
        <v>114</v>
      </c>
      <c r="G450" s="60" t="s">
        <v>114</v>
      </c>
      <c r="H450" s="60" t="s">
        <v>114</v>
      </c>
      <c r="I450" s="81">
        <v>0</v>
      </c>
      <c r="J450" s="81">
        <v>0</v>
      </c>
      <c r="K450" s="81">
        <v>0</v>
      </c>
      <c r="L450" s="62" t="s">
        <v>14</v>
      </c>
      <c r="M450" s="66" t="s">
        <v>14</v>
      </c>
    </row>
    <row r="451" spans="1:13" ht="15.75" customHeight="1" x14ac:dyDescent="0.25">
      <c r="A451" s="342"/>
      <c r="B451" s="339"/>
      <c r="C451" s="64" t="s">
        <v>192</v>
      </c>
      <c r="D451" s="60" t="s">
        <v>114</v>
      </c>
      <c r="E451" s="60" t="s">
        <v>114</v>
      </c>
      <c r="F451" s="60" t="s">
        <v>114</v>
      </c>
      <c r="G451" s="60" t="s">
        <v>114</v>
      </c>
      <c r="H451" s="60" t="s">
        <v>114</v>
      </c>
      <c r="I451" s="81">
        <v>0</v>
      </c>
      <c r="J451" s="81">
        <v>0</v>
      </c>
      <c r="K451" s="81"/>
      <c r="L451" s="62" t="s">
        <v>14</v>
      </c>
      <c r="M451" s="66" t="s">
        <v>14</v>
      </c>
    </row>
    <row r="452" spans="1:13" ht="15.75" customHeight="1" x14ac:dyDescent="0.25">
      <c r="A452" s="340" t="s">
        <v>367</v>
      </c>
      <c r="B452" s="337" t="s">
        <v>397</v>
      </c>
      <c r="C452" s="59" t="s">
        <v>200</v>
      </c>
      <c r="D452" s="60" t="s">
        <v>114</v>
      </c>
      <c r="E452" s="60" t="s">
        <v>114</v>
      </c>
      <c r="F452" s="60" t="s">
        <v>114</v>
      </c>
      <c r="G452" s="60" t="s">
        <v>114</v>
      </c>
      <c r="H452" s="60" t="s">
        <v>114</v>
      </c>
      <c r="I452" s="81">
        <v>20767.26398</v>
      </c>
      <c r="J452" s="81">
        <v>20767.26398</v>
      </c>
      <c r="K452" s="81">
        <v>20767.26398</v>
      </c>
      <c r="L452" s="61">
        <v>100</v>
      </c>
      <c r="M452" s="63">
        <v>100</v>
      </c>
    </row>
    <row r="453" spans="1:13" ht="15.75" customHeight="1" x14ac:dyDescent="0.25">
      <c r="A453" s="341"/>
      <c r="B453" s="338"/>
      <c r="C453" s="64" t="s">
        <v>199</v>
      </c>
      <c r="D453" s="60">
        <v>882</v>
      </c>
      <c r="E453" s="231" t="s">
        <v>219</v>
      </c>
      <c r="F453" s="60" t="s">
        <v>460</v>
      </c>
      <c r="G453" s="60">
        <v>800</v>
      </c>
      <c r="H453" s="60" t="s">
        <v>461</v>
      </c>
      <c r="I453" s="81">
        <v>2492.0735300000001</v>
      </c>
      <c r="J453" s="81">
        <v>2492.0735300000001</v>
      </c>
      <c r="K453" s="81">
        <v>2492.0735300000001</v>
      </c>
      <c r="L453" s="61">
        <v>100</v>
      </c>
      <c r="M453" s="63">
        <v>100</v>
      </c>
    </row>
    <row r="454" spans="1:13" ht="22.5" customHeight="1" x14ac:dyDescent="0.25">
      <c r="A454" s="341"/>
      <c r="B454" s="338"/>
      <c r="C454" s="64" t="s">
        <v>195</v>
      </c>
      <c r="D454" s="60" t="s">
        <v>114</v>
      </c>
      <c r="E454" s="60" t="s">
        <v>114</v>
      </c>
      <c r="F454" s="60" t="s">
        <v>114</v>
      </c>
      <c r="G454" s="60" t="s">
        <v>114</v>
      </c>
      <c r="H454" s="60" t="s">
        <v>114</v>
      </c>
      <c r="I454" s="81">
        <v>18275.190449999998</v>
      </c>
      <c r="J454" s="81">
        <v>18275.190449999998</v>
      </c>
      <c r="K454" s="81">
        <v>18275.190449999998</v>
      </c>
      <c r="L454" s="61">
        <v>100</v>
      </c>
      <c r="M454" s="63">
        <v>100</v>
      </c>
    </row>
    <row r="455" spans="1:13" ht="15.75" customHeight="1" x14ac:dyDescent="0.25">
      <c r="A455" s="341"/>
      <c r="B455" s="338"/>
      <c r="C455" s="64" t="s">
        <v>194</v>
      </c>
      <c r="D455" s="49" t="s">
        <v>114</v>
      </c>
      <c r="E455" s="49" t="s">
        <v>114</v>
      </c>
      <c r="F455" s="49" t="s">
        <v>114</v>
      </c>
      <c r="G455" s="49" t="s">
        <v>114</v>
      </c>
      <c r="H455" s="49" t="s">
        <v>114</v>
      </c>
      <c r="I455" s="81">
        <v>0</v>
      </c>
      <c r="J455" s="81">
        <v>0</v>
      </c>
      <c r="K455" s="81">
        <v>0</v>
      </c>
      <c r="L455" s="61" t="s">
        <v>14</v>
      </c>
      <c r="M455" s="63" t="s">
        <v>14</v>
      </c>
    </row>
    <row r="456" spans="1:13" ht="15.75" customHeight="1" x14ac:dyDescent="0.25">
      <c r="A456" s="341"/>
      <c r="B456" s="338"/>
      <c r="C456" s="64" t="s">
        <v>193</v>
      </c>
      <c r="D456" s="49" t="s">
        <v>114</v>
      </c>
      <c r="E456" s="49" t="s">
        <v>114</v>
      </c>
      <c r="F456" s="49" t="s">
        <v>114</v>
      </c>
      <c r="G456" s="49" t="s">
        <v>114</v>
      </c>
      <c r="H456" s="49" t="s">
        <v>114</v>
      </c>
      <c r="I456" s="81">
        <v>0</v>
      </c>
      <c r="J456" s="81">
        <v>0</v>
      </c>
      <c r="K456" s="81">
        <v>0</v>
      </c>
      <c r="L456" s="61" t="s">
        <v>14</v>
      </c>
      <c r="M456" s="63" t="s">
        <v>14</v>
      </c>
    </row>
    <row r="457" spans="1:13" ht="15.75" customHeight="1" x14ac:dyDescent="0.25">
      <c r="A457" s="342"/>
      <c r="B457" s="339"/>
      <c r="C457" s="64" t="s">
        <v>192</v>
      </c>
      <c r="D457" s="60" t="s">
        <v>114</v>
      </c>
      <c r="E457" s="60" t="s">
        <v>114</v>
      </c>
      <c r="F457" s="60" t="s">
        <v>114</v>
      </c>
      <c r="G457" s="60" t="s">
        <v>114</v>
      </c>
      <c r="H457" s="60" t="s">
        <v>114</v>
      </c>
      <c r="I457" s="81">
        <v>0</v>
      </c>
      <c r="J457" s="81">
        <v>0</v>
      </c>
      <c r="K457" s="81">
        <v>0</v>
      </c>
      <c r="L457" s="61" t="s">
        <v>14</v>
      </c>
      <c r="M457" s="63" t="s">
        <v>14</v>
      </c>
    </row>
    <row r="458" spans="1:13" ht="15.75" customHeight="1" x14ac:dyDescent="0.25">
      <c r="A458" s="340" t="s">
        <v>368</v>
      </c>
      <c r="B458" s="337" t="s">
        <v>398</v>
      </c>
      <c r="C458" s="59" t="s">
        <v>200</v>
      </c>
      <c r="D458" s="60" t="s">
        <v>114</v>
      </c>
      <c r="E458" s="60" t="s">
        <v>114</v>
      </c>
      <c r="F458" s="60" t="s">
        <v>114</v>
      </c>
      <c r="G458" s="60" t="s">
        <v>114</v>
      </c>
      <c r="H458" s="60" t="s">
        <v>114</v>
      </c>
      <c r="I458" s="81">
        <v>0</v>
      </c>
      <c r="J458" s="81">
        <v>0</v>
      </c>
      <c r="K458" s="81">
        <v>0</v>
      </c>
      <c r="L458" s="61" t="s">
        <v>14</v>
      </c>
      <c r="M458" s="63" t="s">
        <v>14</v>
      </c>
    </row>
    <row r="459" spans="1:13" ht="15.75" customHeight="1" x14ac:dyDescent="0.25">
      <c r="A459" s="341"/>
      <c r="B459" s="338"/>
      <c r="C459" s="64" t="s">
        <v>199</v>
      </c>
      <c r="D459" s="60">
        <v>882</v>
      </c>
      <c r="E459" s="231" t="s">
        <v>219</v>
      </c>
      <c r="F459" s="60" t="s">
        <v>460</v>
      </c>
      <c r="G459" s="60">
        <v>800</v>
      </c>
      <c r="H459" s="60" t="s">
        <v>556</v>
      </c>
      <c r="I459" s="81">
        <v>0</v>
      </c>
      <c r="J459" s="81">
        <v>0</v>
      </c>
      <c r="K459" s="81">
        <v>0</v>
      </c>
      <c r="L459" s="62" t="s">
        <v>14</v>
      </c>
      <c r="M459" s="66" t="s">
        <v>14</v>
      </c>
    </row>
    <row r="460" spans="1:13" ht="15.75" customHeight="1" x14ac:dyDescent="0.25">
      <c r="A460" s="341"/>
      <c r="B460" s="338"/>
      <c r="C460" s="64" t="s">
        <v>195</v>
      </c>
      <c r="D460" s="60" t="s">
        <v>114</v>
      </c>
      <c r="E460" s="60" t="s">
        <v>114</v>
      </c>
      <c r="F460" s="60" t="s">
        <v>114</v>
      </c>
      <c r="G460" s="60" t="s">
        <v>114</v>
      </c>
      <c r="H460" s="60" t="s">
        <v>114</v>
      </c>
      <c r="I460" s="81">
        <v>0</v>
      </c>
      <c r="J460" s="81">
        <v>0</v>
      </c>
      <c r="K460" s="81">
        <v>0</v>
      </c>
      <c r="L460" s="62" t="s">
        <v>14</v>
      </c>
      <c r="M460" s="66" t="s">
        <v>14</v>
      </c>
    </row>
    <row r="461" spans="1:13" ht="15.75" customHeight="1" x14ac:dyDescent="0.25">
      <c r="A461" s="341"/>
      <c r="B461" s="338"/>
      <c r="C461" s="64" t="s">
        <v>194</v>
      </c>
      <c r="D461" s="60" t="s">
        <v>114</v>
      </c>
      <c r="E461" s="60" t="s">
        <v>114</v>
      </c>
      <c r="F461" s="60" t="s">
        <v>114</v>
      </c>
      <c r="G461" s="60" t="s">
        <v>114</v>
      </c>
      <c r="H461" s="60" t="s">
        <v>114</v>
      </c>
      <c r="I461" s="81">
        <v>0</v>
      </c>
      <c r="J461" s="81">
        <v>0</v>
      </c>
      <c r="K461" s="81">
        <v>0</v>
      </c>
      <c r="L461" s="62" t="s">
        <v>14</v>
      </c>
      <c r="M461" s="66" t="s">
        <v>14</v>
      </c>
    </row>
    <row r="462" spans="1:13" ht="15.75" customHeight="1" x14ac:dyDescent="0.25">
      <c r="A462" s="341"/>
      <c r="B462" s="338"/>
      <c r="C462" s="64" t="s">
        <v>193</v>
      </c>
      <c r="D462" s="60" t="s">
        <v>114</v>
      </c>
      <c r="E462" s="60" t="s">
        <v>114</v>
      </c>
      <c r="F462" s="60" t="s">
        <v>114</v>
      </c>
      <c r="G462" s="60" t="s">
        <v>114</v>
      </c>
      <c r="H462" s="60" t="s">
        <v>114</v>
      </c>
      <c r="I462" s="81">
        <v>0</v>
      </c>
      <c r="J462" s="81">
        <v>0</v>
      </c>
      <c r="K462" s="81">
        <v>0</v>
      </c>
      <c r="L462" s="62" t="s">
        <v>14</v>
      </c>
      <c r="M462" s="66" t="s">
        <v>14</v>
      </c>
    </row>
    <row r="463" spans="1:13" ht="15.75" customHeight="1" x14ac:dyDescent="0.25">
      <c r="A463" s="342"/>
      <c r="B463" s="339"/>
      <c r="C463" s="64" t="s">
        <v>192</v>
      </c>
      <c r="D463" s="60" t="s">
        <v>114</v>
      </c>
      <c r="E463" s="60" t="s">
        <v>114</v>
      </c>
      <c r="F463" s="60" t="s">
        <v>114</v>
      </c>
      <c r="G463" s="60" t="s">
        <v>114</v>
      </c>
      <c r="H463" s="60" t="s">
        <v>114</v>
      </c>
      <c r="I463" s="81">
        <v>0</v>
      </c>
      <c r="J463" s="81">
        <v>0</v>
      </c>
      <c r="K463" s="81">
        <v>0</v>
      </c>
      <c r="L463" s="62" t="s">
        <v>14</v>
      </c>
      <c r="M463" s="66" t="s">
        <v>14</v>
      </c>
    </row>
    <row r="464" spans="1:13" ht="19.5" customHeight="1" x14ac:dyDescent="0.25">
      <c r="A464" s="340" t="s">
        <v>369</v>
      </c>
      <c r="B464" s="337" t="s">
        <v>399</v>
      </c>
      <c r="C464" s="59" t="s">
        <v>200</v>
      </c>
      <c r="D464" s="60" t="s">
        <v>114</v>
      </c>
      <c r="E464" s="60" t="s">
        <v>114</v>
      </c>
      <c r="F464" s="60" t="s">
        <v>114</v>
      </c>
      <c r="G464" s="60" t="s">
        <v>114</v>
      </c>
      <c r="H464" s="60" t="s">
        <v>114</v>
      </c>
      <c r="I464" s="81">
        <v>43121.3</v>
      </c>
      <c r="J464" s="81">
        <v>39692.53991</v>
      </c>
      <c r="K464" s="81">
        <v>39224.14</v>
      </c>
      <c r="L464" s="62">
        <v>90.962331840644879</v>
      </c>
      <c r="M464" s="66">
        <v>98.819929611302115</v>
      </c>
    </row>
    <row r="465" spans="1:13" ht="21.75" customHeight="1" x14ac:dyDescent="0.25">
      <c r="A465" s="341"/>
      <c r="B465" s="338"/>
      <c r="C465" s="64" t="s">
        <v>199</v>
      </c>
      <c r="D465" s="49">
        <v>882</v>
      </c>
      <c r="E465" s="231" t="s">
        <v>219</v>
      </c>
      <c r="F465" s="49" t="s">
        <v>460</v>
      </c>
      <c r="G465" s="49">
        <v>800</v>
      </c>
      <c r="H465" s="49" t="s">
        <v>462</v>
      </c>
      <c r="I465" s="81">
        <v>5175.3</v>
      </c>
      <c r="J465" s="81">
        <v>5175.3</v>
      </c>
      <c r="K465" s="287">
        <v>4706.9000900000001</v>
      </c>
      <c r="L465" s="61">
        <v>90.949318686839405</v>
      </c>
      <c r="M465" s="63">
        <v>90.949318686839405</v>
      </c>
    </row>
    <row r="466" spans="1:13" ht="20.25" customHeight="1" x14ac:dyDescent="0.25">
      <c r="A466" s="341"/>
      <c r="B466" s="338"/>
      <c r="C466" s="64" t="s">
        <v>195</v>
      </c>
      <c r="D466" s="49" t="s">
        <v>114</v>
      </c>
      <c r="E466" s="49" t="s">
        <v>114</v>
      </c>
      <c r="F466" s="49" t="s">
        <v>114</v>
      </c>
      <c r="G466" s="49" t="s">
        <v>114</v>
      </c>
      <c r="H466" s="49" t="s">
        <v>114</v>
      </c>
      <c r="I466" s="81">
        <v>37946</v>
      </c>
      <c r="J466" s="81">
        <v>34517.239909999997</v>
      </c>
      <c r="K466" s="81">
        <v>34517.239909999997</v>
      </c>
      <c r="L466" s="61">
        <v>90.964106651557458</v>
      </c>
      <c r="M466" s="63">
        <v>100</v>
      </c>
    </row>
    <row r="467" spans="1:13" ht="15.75" customHeight="1" x14ac:dyDescent="0.25">
      <c r="A467" s="341"/>
      <c r="B467" s="338"/>
      <c r="C467" s="64" t="s">
        <v>194</v>
      </c>
      <c r="D467" s="60" t="s">
        <v>114</v>
      </c>
      <c r="E467" s="60" t="s">
        <v>114</v>
      </c>
      <c r="F467" s="60" t="s">
        <v>114</v>
      </c>
      <c r="G467" s="60" t="s">
        <v>114</v>
      </c>
      <c r="H467" s="60" t="s">
        <v>114</v>
      </c>
      <c r="I467" s="81">
        <v>0</v>
      </c>
      <c r="J467" s="81">
        <v>0</v>
      </c>
      <c r="K467" s="81">
        <v>0</v>
      </c>
      <c r="L467" s="61" t="s">
        <v>14</v>
      </c>
      <c r="M467" s="63" t="s">
        <v>14</v>
      </c>
    </row>
    <row r="468" spans="1:13" ht="15.75" customHeight="1" x14ac:dyDescent="0.25">
      <c r="A468" s="341"/>
      <c r="B468" s="338"/>
      <c r="C468" s="64" t="s">
        <v>193</v>
      </c>
      <c r="D468" s="60" t="s">
        <v>114</v>
      </c>
      <c r="E468" s="60" t="s">
        <v>114</v>
      </c>
      <c r="F468" s="60" t="s">
        <v>114</v>
      </c>
      <c r="G468" s="60" t="s">
        <v>114</v>
      </c>
      <c r="H468" s="60" t="s">
        <v>114</v>
      </c>
      <c r="I468" s="81">
        <v>0</v>
      </c>
      <c r="J468" s="81">
        <v>0</v>
      </c>
      <c r="K468" s="81">
        <v>0</v>
      </c>
      <c r="L468" s="61" t="s">
        <v>14</v>
      </c>
      <c r="M468" s="63" t="s">
        <v>14</v>
      </c>
    </row>
    <row r="469" spans="1:13" ht="15.75" customHeight="1" x14ac:dyDescent="0.25">
      <c r="A469" s="342"/>
      <c r="B469" s="339"/>
      <c r="C469" s="64" t="s">
        <v>192</v>
      </c>
      <c r="D469" s="60" t="s">
        <v>114</v>
      </c>
      <c r="E469" s="60" t="s">
        <v>114</v>
      </c>
      <c r="F469" s="60" t="s">
        <v>114</v>
      </c>
      <c r="G469" s="60" t="s">
        <v>114</v>
      </c>
      <c r="H469" s="60" t="s">
        <v>114</v>
      </c>
      <c r="I469" s="81">
        <v>0</v>
      </c>
      <c r="J469" s="81">
        <v>0</v>
      </c>
      <c r="K469" s="81">
        <v>0</v>
      </c>
      <c r="L469" s="61" t="s">
        <v>14</v>
      </c>
      <c r="M469" s="63" t="s">
        <v>14</v>
      </c>
    </row>
    <row r="470" spans="1:13" ht="15.75" customHeight="1" x14ac:dyDescent="0.25">
      <c r="A470" s="347" t="s">
        <v>53</v>
      </c>
      <c r="B470" s="344" t="s">
        <v>1067</v>
      </c>
      <c r="C470" s="76" t="s">
        <v>200</v>
      </c>
      <c r="D470" s="78" t="s">
        <v>114</v>
      </c>
      <c r="E470" s="78" t="s">
        <v>114</v>
      </c>
      <c r="F470" s="78" t="s">
        <v>114</v>
      </c>
      <c r="G470" s="78" t="s">
        <v>114</v>
      </c>
      <c r="H470" s="78" t="s">
        <v>114</v>
      </c>
      <c r="I470" s="195">
        <v>0</v>
      </c>
      <c r="J470" s="195">
        <v>0</v>
      </c>
      <c r="K470" s="195">
        <v>0</v>
      </c>
      <c r="L470" s="195" t="s">
        <v>14</v>
      </c>
      <c r="M470" s="195" t="s">
        <v>14</v>
      </c>
    </row>
    <row r="471" spans="1:13" ht="15.75" customHeight="1" x14ac:dyDescent="0.25">
      <c r="A471" s="348"/>
      <c r="B471" s="345"/>
      <c r="C471" s="76" t="s">
        <v>199</v>
      </c>
      <c r="D471" s="78">
        <v>882</v>
      </c>
      <c r="E471" s="78" t="s">
        <v>114</v>
      </c>
      <c r="F471" s="78" t="s">
        <v>1065</v>
      </c>
      <c r="G471" s="78" t="s">
        <v>114</v>
      </c>
      <c r="H471" s="78" t="s">
        <v>114</v>
      </c>
      <c r="I471" s="195">
        <v>0</v>
      </c>
      <c r="J471" s="195">
        <v>0</v>
      </c>
      <c r="K471" s="195">
        <v>0</v>
      </c>
      <c r="L471" s="195" t="s">
        <v>14</v>
      </c>
      <c r="M471" s="195" t="s">
        <v>14</v>
      </c>
    </row>
    <row r="472" spans="1:13" ht="15.75" customHeight="1" x14ac:dyDescent="0.25">
      <c r="A472" s="348"/>
      <c r="B472" s="345"/>
      <c r="C472" s="76" t="s">
        <v>195</v>
      </c>
      <c r="D472" s="78" t="s">
        <v>114</v>
      </c>
      <c r="E472" s="78" t="s">
        <v>114</v>
      </c>
      <c r="F472" s="78" t="s">
        <v>114</v>
      </c>
      <c r="G472" s="78" t="s">
        <v>114</v>
      </c>
      <c r="H472" s="78" t="s">
        <v>114</v>
      </c>
      <c r="I472" s="195">
        <v>0</v>
      </c>
      <c r="J472" s="195">
        <v>0</v>
      </c>
      <c r="K472" s="195">
        <v>0</v>
      </c>
      <c r="L472" s="195"/>
      <c r="M472" s="195"/>
    </row>
    <row r="473" spans="1:13" ht="15.75" customHeight="1" x14ac:dyDescent="0.25">
      <c r="A473" s="348"/>
      <c r="B473" s="345"/>
      <c r="C473" s="76" t="s">
        <v>194</v>
      </c>
      <c r="D473" s="78" t="s">
        <v>114</v>
      </c>
      <c r="E473" s="78" t="s">
        <v>114</v>
      </c>
      <c r="F473" s="78" t="s">
        <v>114</v>
      </c>
      <c r="G473" s="78" t="s">
        <v>114</v>
      </c>
      <c r="H473" s="78" t="s">
        <v>114</v>
      </c>
      <c r="I473" s="195">
        <v>0</v>
      </c>
      <c r="J473" s="195">
        <v>0</v>
      </c>
      <c r="K473" s="195">
        <v>0</v>
      </c>
      <c r="L473" s="195"/>
      <c r="M473" s="195"/>
    </row>
    <row r="474" spans="1:13" ht="15.75" customHeight="1" x14ac:dyDescent="0.25">
      <c r="A474" s="348"/>
      <c r="B474" s="345"/>
      <c r="C474" s="76" t="s">
        <v>193</v>
      </c>
      <c r="D474" s="78" t="s">
        <v>114</v>
      </c>
      <c r="E474" s="78" t="s">
        <v>114</v>
      </c>
      <c r="F474" s="78" t="s">
        <v>114</v>
      </c>
      <c r="G474" s="78" t="s">
        <v>114</v>
      </c>
      <c r="H474" s="78" t="s">
        <v>114</v>
      </c>
      <c r="I474" s="195">
        <v>0</v>
      </c>
      <c r="J474" s="195">
        <v>0</v>
      </c>
      <c r="K474" s="195">
        <v>0</v>
      </c>
      <c r="L474" s="195"/>
      <c r="M474" s="195"/>
    </row>
    <row r="475" spans="1:13" ht="15.75" customHeight="1" x14ac:dyDescent="0.25">
      <c r="A475" s="349"/>
      <c r="B475" s="346"/>
      <c r="C475" s="76" t="s">
        <v>192</v>
      </c>
      <c r="D475" s="78" t="s">
        <v>114</v>
      </c>
      <c r="E475" s="78" t="s">
        <v>114</v>
      </c>
      <c r="F475" s="78" t="s">
        <v>114</v>
      </c>
      <c r="G475" s="78" t="s">
        <v>114</v>
      </c>
      <c r="H475" s="78" t="s">
        <v>114</v>
      </c>
      <c r="I475" s="195">
        <v>0</v>
      </c>
      <c r="J475" s="195">
        <v>0</v>
      </c>
      <c r="K475" s="195">
        <v>0</v>
      </c>
      <c r="L475" s="195"/>
      <c r="M475" s="195"/>
    </row>
    <row r="476" spans="1:13" ht="15.75" customHeight="1" x14ac:dyDescent="0.25">
      <c r="A476" s="340" t="s">
        <v>372</v>
      </c>
      <c r="B476" s="337" t="s">
        <v>973</v>
      </c>
      <c r="C476" s="190" t="s">
        <v>200</v>
      </c>
      <c r="D476" s="92" t="s">
        <v>115</v>
      </c>
      <c r="E476" s="92" t="s">
        <v>115</v>
      </c>
      <c r="F476" s="92" t="s">
        <v>115</v>
      </c>
      <c r="G476" s="92" t="s">
        <v>115</v>
      </c>
      <c r="H476" s="92" t="s">
        <v>115</v>
      </c>
      <c r="I476" s="81">
        <v>0</v>
      </c>
      <c r="J476" s="81">
        <v>0</v>
      </c>
      <c r="K476" s="81">
        <v>0</v>
      </c>
      <c r="L476" s="62" t="s">
        <v>14</v>
      </c>
      <c r="M476" s="66" t="s">
        <v>14</v>
      </c>
    </row>
    <row r="477" spans="1:13" ht="15.75" customHeight="1" x14ac:dyDescent="0.25">
      <c r="A477" s="350"/>
      <c r="B477" s="356"/>
      <c r="C477" s="190" t="s">
        <v>199</v>
      </c>
      <c r="D477" s="92" t="s">
        <v>115</v>
      </c>
      <c r="E477" s="92" t="s">
        <v>115</v>
      </c>
      <c r="F477" s="92" t="s">
        <v>115</v>
      </c>
      <c r="G477" s="92" t="s">
        <v>115</v>
      </c>
      <c r="H477" s="92" t="s">
        <v>115</v>
      </c>
      <c r="I477" s="81"/>
      <c r="J477" s="81"/>
      <c r="K477" s="81"/>
      <c r="L477" s="62" t="s">
        <v>14</v>
      </c>
      <c r="M477" s="66" t="s">
        <v>14</v>
      </c>
    </row>
    <row r="478" spans="1:13" ht="15.75" customHeight="1" x14ac:dyDescent="0.25">
      <c r="A478" s="350"/>
      <c r="B478" s="356"/>
      <c r="C478" s="190" t="s">
        <v>195</v>
      </c>
      <c r="D478" s="92" t="s">
        <v>115</v>
      </c>
      <c r="E478" s="92" t="s">
        <v>115</v>
      </c>
      <c r="F478" s="92" t="s">
        <v>115</v>
      </c>
      <c r="G478" s="92" t="s">
        <v>115</v>
      </c>
      <c r="H478" s="92" t="s">
        <v>115</v>
      </c>
      <c r="I478" s="81">
        <v>0</v>
      </c>
      <c r="J478" s="81">
        <v>0</v>
      </c>
      <c r="K478" s="81">
        <v>0</v>
      </c>
      <c r="L478" s="62" t="s">
        <v>14</v>
      </c>
      <c r="M478" s="66" t="s">
        <v>14</v>
      </c>
    </row>
    <row r="479" spans="1:13" ht="15.75" customHeight="1" x14ac:dyDescent="0.25">
      <c r="A479" s="350"/>
      <c r="B479" s="356"/>
      <c r="C479" s="190" t="s">
        <v>194</v>
      </c>
      <c r="D479" s="92" t="s">
        <v>115</v>
      </c>
      <c r="E479" s="92" t="s">
        <v>115</v>
      </c>
      <c r="F479" s="92" t="s">
        <v>115</v>
      </c>
      <c r="G479" s="92" t="s">
        <v>115</v>
      </c>
      <c r="H479" s="92" t="s">
        <v>115</v>
      </c>
      <c r="I479" s="81">
        <v>0</v>
      </c>
      <c r="J479" s="81">
        <v>0</v>
      </c>
      <c r="K479" s="81">
        <v>0</v>
      </c>
      <c r="L479" s="62" t="s">
        <v>14</v>
      </c>
      <c r="M479" s="66" t="s">
        <v>14</v>
      </c>
    </row>
    <row r="480" spans="1:13" ht="15.75" customHeight="1" x14ac:dyDescent="0.25">
      <c r="A480" s="350"/>
      <c r="B480" s="356"/>
      <c r="C480" s="190" t="s">
        <v>193</v>
      </c>
      <c r="D480" s="92" t="s">
        <v>115</v>
      </c>
      <c r="E480" s="92" t="s">
        <v>115</v>
      </c>
      <c r="F480" s="92" t="s">
        <v>115</v>
      </c>
      <c r="G480" s="92" t="s">
        <v>115</v>
      </c>
      <c r="H480" s="92" t="s">
        <v>115</v>
      </c>
      <c r="I480" s="81">
        <v>0</v>
      </c>
      <c r="J480" s="81">
        <v>0</v>
      </c>
      <c r="K480" s="81">
        <v>0</v>
      </c>
      <c r="L480" s="62" t="s">
        <v>14</v>
      </c>
      <c r="M480" s="66" t="s">
        <v>14</v>
      </c>
    </row>
    <row r="481" spans="1:13" ht="15.75" customHeight="1" x14ac:dyDescent="0.25">
      <c r="A481" s="351"/>
      <c r="B481" s="357"/>
      <c r="C481" s="190" t="s">
        <v>192</v>
      </c>
      <c r="D481" s="92" t="s">
        <v>115</v>
      </c>
      <c r="E481" s="92" t="s">
        <v>115</v>
      </c>
      <c r="F481" s="92" t="s">
        <v>115</v>
      </c>
      <c r="G481" s="92" t="s">
        <v>115</v>
      </c>
      <c r="H481" s="92" t="s">
        <v>115</v>
      </c>
      <c r="I481" s="81">
        <v>0</v>
      </c>
      <c r="J481" s="81">
        <v>0</v>
      </c>
      <c r="K481" s="81">
        <v>0</v>
      </c>
      <c r="L481" s="62" t="s">
        <v>14</v>
      </c>
      <c r="M481" s="66" t="s">
        <v>14</v>
      </c>
    </row>
    <row r="482" spans="1:13" ht="15.75" customHeight="1" x14ac:dyDescent="0.25">
      <c r="A482" s="340" t="s">
        <v>373</v>
      </c>
      <c r="B482" s="337" t="s">
        <v>974</v>
      </c>
      <c r="C482" s="290" t="s">
        <v>200</v>
      </c>
      <c r="D482" s="92" t="s">
        <v>115</v>
      </c>
      <c r="E482" s="92" t="s">
        <v>115</v>
      </c>
      <c r="F482" s="92" t="s">
        <v>115</v>
      </c>
      <c r="G482" s="92" t="s">
        <v>115</v>
      </c>
      <c r="H482" s="92" t="s">
        <v>115</v>
      </c>
      <c r="I482" s="81">
        <v>0</v>
      </c>
      <c r="J482" s="81">
        <v>0</v>
      </c>
      <c r="K482" s="81">
        <v>0</v>
      </c>
      <c r="L482" s="62" t="s">
        <v>14</v>
      </c>
      <c r="M482" s="66" t="s">
        <v>14</v>
      </c>
    </row>
    <row r="483" spans="1:13" ht="15.75" customHeight="1" x14ac:dyDescent="0.25">
      <c r="A483" s="350"/>
      <c r="B483" s="356"/>
      <c r="C483" s="290" t="s">
        <v>199</v>
      </c>
      <c r="D483" s="92" t="s">
        <v>115</v>
      </c>
      <c r="E483" s="92" t="s">
        <v>115</v>
      </c>
      <c r="F483" s="92" t="s">
        <v>115</v>
      </c>
      <c r="G483" s="92" t="s">
        <v>115</v>
      </c>
      <c r="H483" s="92" t="s">
        <v>115</v>
      </c>
      <c r="I483" s="81"/>
      <c r="J483" s="81"/>
      <c r="K483" s="81"/>
      <c r="L483" s="62" t="s">
        <v>14</v>
      </c>
      <c r="M483" s="66" t="s">
        <v>14</v>
      </c>
    </row>
    <row r="484" spans="1:13" ht="15.75" customHeight="1" x14ac:dyDescent="0.25">
      <c r="A484" s="350"/>
      <c r="B484" s="356"/>
      <c r="C484" s="290" t="s">
        <v>195</v>
      </c>
      <c r="D484" s="92" t="s">
        <v>115</v>
      </c>
      <c r="E484" s="92" t="s">
        <v>115</v>
      </c>
      <c r="F484" s="92" t="s">
        <v>115</v>
      </c>
      <c r="G484" s="92" t="s">
        <v>115</v>
      </c>
      <c r="H484" s="92" t="s">
        <v>115</v>
      </c>
      <c r="I484" s="81">
        <v>0</v>
      </c>
      <c r="J484" s="81">
        <v>0</v>
      </c>
      <c r="K484" s="81">
        <v>0</v>
      </c>
      <c r="L484" s="62" t="s">
        <v>14</v>
      </c>
      <c r="M484" s="66" t="s">
        <v>14</v>
      </c>
    </row>
    <row r="485" spans="1:13" ht="15.75" customHeight="1" x14ac:dyDescent="0.25">
      <c r="A485" s="350"/>
      <c r="B485" s="356"/>
      <c r="C485" s="290" t="s">
        <v>194</v>
      </c>
      <c r="D485" s="92" t="s">
        <v>115</v>
      </c>
      <c r="E485" s="92" t="s">
        <v>115</v>
      </c>
      <c r="F485" s="92" t="s">
        <v>115</v>
      </c>
      <c r="G485" s="92" t="s">
        <v>115</v>
      </c>
      <c r="H485" s="92" t="s">
        <v>115</v>
      </c>
      <c r="I485" s="81">
        <v>0</v>
      </c>
      <c r="J485" s="81">
        <v>0</v>
      </c>
      <c r="K485" s="81">
        <v>0</v>
      </c>
      <c r="L485" s="62" t="s">
        <v>14</v>
      </c>
      <c r="M485" s="66" t="s">
        <v>14</v>
      </c>
    </row>
    <row r="486" spans="1:13" ht="15.75" customHeight="1" x14ac:dyDescent="0.25">
      <c r="A486" s="350"/>
      <c r="B486" s="356"/>
      <c r="C486" s="290" t="s">
        <v>193</v>
      </c>
      <c r="D486" s="92" t="s">
        <v>115</v>
      </c>
      <c r="E486" s="92" t="s">
        <v>115</v>
      </c>
      <c r="F486" s="92" t="s">
        <v>115</v>
      </c>
      <c r="G486" s="92" t="s">
        <v>115</v>
      </c>
      <c r="H486" s="92" t="s">
        <v>115</v>
      </c>
      <c r="I486" s="81">
        <v>0</v>
      </c>
      <c r="J486" s="81">
        <v>0</v>
      </c>
      <c r="K486" s="81">
        <v>0</v>
      </c>
      <c r="L486" s="62" t="s">
        <v>14</v>
      </c>
      <c r="M486" s="66" t="s">
        <v>14</v>
      </c>
    </row>
    <row r="487" spans="1:13" ht="15.75" customHeight="1" x14ac:dyDescent="0.25">
      <c r="A487" s="351"/>
      <c r="B487" s="357"/>
      <c r="C487" s="290" t="s">
        <v>192</v>
      </c>
      <c r="D487" s="92" t="s">
        <v>115</v>
      </c>
      <c r="E487" s="92" t="s">
        <v>115</v>
      </c>
      <c r="F487" s="92" t="s">
        <v>115</v>
      </c>
      <c r="G487" s="92" t="s">
        <v>115</v>
      </c>
      <c r="H487" s="92" t="s">
        <v>115</v>
      </c>
      <c r="I487" s="81">
        <v>0</v>
      </c>
      <c r="J487" s="81">
        <v>0</v>
      </c>
      <c r="K487" s="81">
        <v>0</v>
      </c>
      <c r="L487" s="62" t="s">
        <v>14</v>
      </c>
      <c r="M487" s="66" t="s">
        <v>14</v>
      </c>
    </row>
    <row r="488" spans="1:13" ht="15.75" customHeight="1" x14ac:dyDescent="0.25">
      <c r="A488" s="340" t="s">
        <v>374</v>
      </c>
      <c r="B488" s="337" t="s">
        <v>975</v>
      </c>
      <c r="C488" s="290" t="s">
        <v>200</v>
      </c>
      <c r="D488" s="92" t="s">
        <v>115</v>
      </c>
      <c r="E488" s="92" t="s">
        <v>115</v>
      </c>
      <c r="F488" s="92" t="s">
        <v>115</v>
      </c>
      <c r="G488" s="92" t="s">
        <v>115</v>
      </c>
      <c r="H488" s="92" t="s">
        <v>115</v>
      </c>
      <c r="I488" s="81">
        <v>0</v>
      </c>
      <c r="J488" s="81">
        <v>0</v>
      </c>
      <c r="K488" s="81">
        <v>0</v>
      </c>
      <c r="L488" s="62" t="s">
        <v>14</v>
      </c>
      <c r="M488" s="66" t="s">
        <v>14</v>
      </c>
    </row>
    <row r="489" spans="1:13" ht="15.75" customHeight="1" x14ac:dyDescent="0.25">
      <c r="A489" s="350"/>
      <c r="B489" s="356"/>
      <c r="C489" s="290" t="s">
        <v>199</v>
      </c>
      <c r="D489" s="92" t="s">
        <v>115</v>
      </c>
      <c r="E489" s="92" t="s">
        <v>115</v>
      </c>
      <c r="F489" s="92" t="s">
        <v>115</v>
      </c>
      <c r="G489" s="92" t="s">
        <v>115</v>
      </c>
      <c r="H489" s="92" t="s">
        <v>115</v>
      </c>
      <c r="I489" s="81"/>
      <c r="J489" s="81"/>
      <c r="K489" s="81"/>
      <c r="L489" s="62" t="s">
        <v>14</v>
      </c>
      <c r="M489" s="66" t="s">
        <v>14</v>
      </c>
    </row>
    <row r="490" spans="1:13" ht="15.75" customHeight="1" x14ac:dyDescent="0.25">
      <c r="A490" s="350"/>
      <c r="B490" s="356"/>
      <c r="C490" s="290" t="s">
        <v>195</v>
      </c>
      <c r="D490" s="92" t="s">
        <v>115</v>
      </c>
      <c r="E490" s="92" t="s">
        <v>115</v>
      </c>
      <c r="F490" s="92" t="s">
        <v>115</v>
      </c>
      <c r="G490" s="92" t="s">
        <v>115</v>
      </c>
      <c r="H490" s="92" t="s">
        <v>115</v>
      </c>
      <c r="I490" s="81">
        <v>0</v>
      </c>
      <c r="J490" s="81">
        <v>0</v>
      </c>
      <c r="K490" s="81">
        <v>0</v>
      </c>
      <c r="L490" s="62" t="s">
        <v>14</v>
      </c>
      <c r="M490" s="66" t="s">
        <v>14</v>
      </c>
    </row>
    <row r="491" spans="1:13" ht="15.75" customHeight="1" x14ac:dyDescent="0.25">
      <c r="A491" s="350"/>
      <c r="B491" s="356"/>
      <c r="C491" s="290" t="s">
        <v>194</v>
      </c>
      <c r="D491" s="92" t="s">
        <v>115</v>
      </c>
      <c r="E491" s="92" t="s">
        <v>115</v>
      </c>
      <c r="F491" s="92" t="s">
        <v>115</v>
      </c>
      <c r="G491" s="92" t="s">
        <v>115</v>
      </c>
      <c r="H491" s="92" t="s">
        <v>115</v>
      </c>
      <c r="I491" s="81">
        <v>0</v>
      </c>
      <c r="J491" s="81">
        <v>0</v>
      </c>
      <c r="K491" s="81">
        <v>0</v>
      </c>
      <c r="L491" s="62" t="s">
        <v>14</v>
      </c>
      <c r="M491" s="66" t="s">
        <v>14</v>
      </c>
    </row>
    <row r="492" spans="1:13" ht="15.75" customHeight="1" x14ac:dyDescent="0.25">
      <c r="A492" s="350"/>
      <c r="B492" s="356"/>
      <c r="C492" s="290" t="s">
        <v>193</v>
      </c>
      <c r="D492" s="92" t="s">
        <v>115</v>
      </c>
      <c r="E492" s="92" t="s">
        <v>115</v>
      </c>
      <c r="F492" s="92" t="s">
        <v>115</v>
      </c>
      <c r="G492" s="92" t="s">
        <v>115</v>
      </c>
      <c r="H492" s="92" t="s">
        <v>115</v>
      </c>
      <c r="I492" s="81">
        <v>0</v>
      </c>
      <c r="J492" s="81">
        <v>0</v>
      </c>
      <c r="K492" s="81">
        <v>0</v>
      </c>
      <c r="L492" s="62" t="s">
        <v>14</v>
      </c>
      <c r="M492" s="66" t="s">
        <v>14</v>
      </c>
    </row>
    <row r="493" spans="1:13" ht="15.75" customHeight="1" x14ac:dyDescent="0.25">
      <c r="A493" s="351"/>
      <c r="B493" s="357"/>
      <c r="C493" s="290" t="s">
        <v>192</v>
      </c>
      <c r="D493" s="92" t="s">
        <v>115</v>
      </c>
      <c r="E493" s="92" t="s">
        <v>115</v>
      </c>
      <c r="F493" s="92" t="s">
        <v>115</v>
      </c>
      <c r="G493" s="92" t="s">
        <v>115</v>
      </c>
      <c r="H493" s="92" t="s">
        <v>115</v>
      </c>
      <c r="I493" s="81">
        <v>0</v>
      </c>
      <c r="J493" s="81">
        <v>0</v>
      </c>
      <c r="K493" s="81">
        <v>0</v>
      </c>
      <c r="L493" s="62" t="s">
        <v>14</v>
      </c>
      <c r="M493" s="66" t="s">
        <v>14</v>
      </c>
    </row>
    <row r="494" spans="1:13" ht="15.75" customHeight="1" x14ac:dyDescent="0.25">
      <c r="A494" s="347" t="s">
        <v>54</v>
      </c>
      <c r="B494" s="344" t="s">
        <v>727</v>
      </c>
      <c r="C494" s="76" t="s">
        <v>200</v>
      </c>
      <c r="D494" s="78" t="s">
        <v>114</v>
      </c>
      <c r="E494" s="78" t="s">
        <v>114</v>
      </c>
      <c r="F494" s="78" t="s">
        <v>114</v>
      </c>
      <c r="G494" s="78" t="s">
        <v>114</v>
      </c>
      <c r="H494" s="78" t="s">
        <v>114</v>
      </c>
      <c r="I494" s="195">
        <v>507814.36719999998</v>
      </c>
      <c r="J494" s="195">
        <v>399061.02808999998</v>
      </c>
      <c r="K494" s="195">
        <v>397101.47168000002</v>
      </c>
      <c r="L494" s="79">
        <v>78.198156123377998</v>
      </c>
      <c r="M494" s="80">
        <v>99.508958211384652</v>
      </c>
    </row>
    <row r="495" spans="1:13" ht="15.75" customHeight="1" x14ac:dyDescent="0.25">
      <c r="A495" s="354"/>
      <c r="B495" s="352"/>
      <c r="C495" s="76" t="s">
        <v>199</v>
      </c>
      <c r="D495" s="78" t="s">
        <v>114</v>
      </c>
      <c r="E495" s="78" t="s">
        <v>114</v>
      </c>
      <c r="F495" s="78" t="s">
        <v>910</v>
      </c>
      <c r="G495" s="78" t="s">
        <v>114</v>
      </c>
      <c r="H495" s="78" t="s">
        <v>114</v>
      </c>
      <c r="I495" s="195">
        <v>60909.034879999999</v>
      </c>
      <c r="J495" s="195">
        <v>49611.768230000001</v>
      </c>
      <c r="K495" s="195">
        <v>47652.212030000002</v>
      </c>
      <c r="L495" s="79">
        <v>78.235046941528566</v>
      </c>
      <c r="M495" s="80">
        <v>96.050218990551798</v>
      </c>
    </row>
    <row r="496" spans="1:13" ht="15.75" customHeight="1" x14ac:dyDescent="0.25">
      <c r="A496" s="354"/>
      <c r="B496" s="352"/>
      <c r="C496" s="76" t="s">
        <v>195</v>
      </c>
      <c r="D496" s="78" t="s">
        <v>114</v>
      </c>
      <c r="E496" s="78" t="s">
        <v>114</v>
      </c>
      <c r="F496" s="78" t="s">
        <v>114</v>
      </c>
      <c r="G496" s="78" t="s">
        <v>114</v>
      </c>
      <c r="H496" s="78" t="s">
        <v>114</v>
      </c>
      <c r="I496" s="195">
        <v>446905.33231999999</v>
      </c>
      <c r="J496" s="195">
        <v>349449.25985999999</v>
      </c>
      <c r="K496" s="195">
        <v>349449.25965000002</v>
      </c>
      <c r="L496" s="79">
        <v>78.193128248418844</v>
      </c>
      <c r="M496" s="80">
        <v>99.99999993990545</v>
      </c>
    </row>
    <row r="497" spans="1:13" ht="15.75" customHeight="1" x14ac:dyDescent="0.25">
      <c r="A497" s="354"/>
      <c r="B497" s="352"/>
      <c r="C497" s="76" t="s">
        <v>194</v>
      </c>
      <c r="D497" s="78" t="s">
        <v>114</v>
      </c>
      <c r="E497" s="78" t="s">
        <v>114</v>
      </c>
      <c r="F497" s="78" t="s">
        <v>114</v>
      </c>
      <c r="G497" s="78" t="s">
        <v>114</v>
      </c>
      <c r="H497" s="78" t="s">
        <v>114</v>
      </c>
      <c r="I497" s="195">
        <v>0</v>
      </c>
      <c r="J497" s="195">
        <v>0</v>
      </c>
      <c r="K497" s="195">
        <v>0</v>
      </c>
      <c r="L497" s="79" t="s">
        <v>14</v>
      </c>
      <c r="M497" s="80" t="s">
        <v>14</v>
      </c>
    </row>
    <row r="498" spans="1:13" ht="15.75" customHeight="1" x14ac:dyDescent="0.25">
      <c r="A498" s="354"/>
      <c r="B498" s="352"/>
      <c r="C498" s="76" t="s">
        <v>193</v>
      </c>
      <c r="D498" s="78" t="s">
        <v>114</v>
      </c>
      <c r="E498" s="78" t="s">
        <v>114</v>
      </c>
      <c r="F498" s="78" t="s">
        <v>114</v>
      </c>
      <c r="G498" s="78" t="s">
        <v>114</v>
      </c>
      <c r="H498" s="78" t="s">
        <v>114</v>
      </c>
      <c r="I498" s="195">
        <v>0</v>
      </c>
      <c r="J498" s="195">
        <v>0</v>
      </c>
      <c r="K498" s="195">
        <v>0</v>
      </c>
      <c r="L498" s="79" t="s">
        <v>14</v>
      </c>
      <c r="M498" s="80" t="s">
        <v>14</v>
      </c>
    </row>
    <row r="499" spans="1:13" ht="15.75" customHeight="1" x14ac:dyDescent="0.25">
      <c r="A499" s="355"/>
      <c r="B499" s="353"/>
      <c r="C499" s="76" t="s">
        <v>192</v>
      </c>
      <c r="D499" s="78" t="s">
        <v>114</v>
      </c>
      <c r="E499" s="78" t="s">
        <v>114</v>
      </c>
      <c r="F499" s="78" t="s">
        <v>114</v>
      </c>
      <c r="G499" s="78" t="s">
        <v>114</v>
      </c>
      <c r="H499" s="78" t="s">
        <v>114</v>
      </c>
      <c r="I499" s="195">
        <v>0</v>
      </c>
      <c r="J499" s="195">
        <v>0</v>
      </c>
      <c r="K499" s="195">
        <v>0</v>
      </c>
      <c r="L499" s="79" t="s">
        <v>14</v>
      </c>
      <c r="M499" s="80" t="s">
        <v>14</v>
      </c>
    </row>
    <row r="500" spans="1:13" ht="15.75" customHeight="1" x14ac:dyDescent="0.25">
      <c r="A500" s="340" t="s">
        <v>55</v>
      </c>
      <c r="B500" s="337" t="s">
        <v>680</v>
      </c>
      <c r="C500" s="64" t="s">
        <v>200</v>
      </c>
      <c r="D500" s="49" t="s">
        <v>114</v>
      </c>
      <c r="E500" s="49" t="s">
        <v>114</v>
      </c>
      <c r="F500" s="49" t="s">
        <v>114</v>
      </c>
      <c r="G500" s="49" t="s">
        <v>114</v>
      </c>
      <c r="H500" s="49" t="s">
        <v>114</v>
      </c>
      <c r="I500" s="81">
        <v>0</v>
      </c>
      <c r="J500" s="81">
        <v>0</v>
      </c>
      <c r="K500" s="81">
        <v>0</v>
      </c>
      <c r="L500" s="62"/>
      <c r="M500" s="66" t="s">
        <v>14</v>
      </c>
    </row>
    <row r="501" spans="1:13" ht="15.75" customHeight="1" x14ac:dyDescent="0.25">
      <c r="A501" s="341"/>
      <c r="B501" s="338"/>
      <c r="C501" s="64" t="s">
        <v>199</v>
      </c>
      <c r="D501" s="231" t="s">
        <v>839</v>
      </c>
      <c r="E501" s="231" t="s">
        <v>219</v>
      </c>
      <c r="F501" s="49" t="s">
        <v>465</v>
      </c>
      <c r="G501" s="49">
        <v>800</v>
      </c>
      <c r="H501" s="49" t="s">
        <v>463</v>
      </c>
      <c r="I501" s="81">
        <v>0</v>
      </c>
      <c r="J501" s="81">
        <v>0</v>
      </c>
      <c r="K501" s="81">
        <v>0</v>
      </c>
      <c r="L501" s="62"/>
      <c r="M501" s="66" t="s">
        <v>14</v>
      </c>
    </row>
    <row r="502" spans="1:13" ht="15.75" customHeight="1" x14ac:dyDescent="0.25">
      <c r="A502" s="341"/>
      <c r="B502" s="338"/>
      <c r="C502" s="64" t="s">
        <v>195</v>
      </c>
      <c r="D502" s="49" t="s">
        <v>114</v>
      </c>
      <c r="E502" s="49" t="s">
        <v>114</v>
      </c>
      <c r="F502" s="49" t="s">
        <v>114</v>
      </c>
      <c r="G502" s="49" t="s">
        <v>114</v>
      </c>
      <c r="H502" s="49" t="s">
        <v>114</v>
      </c>
      <c r="I502" s="81">
        <v>0</v>
      </c>
      <c r="J502" s="81">
        <v>0</v>
      </c>
      <c r="K502" s="81">
        <v>0</v>
      </c>
      <c r="L502" s="62"/>
      <c r="M502" s="66" t="s">
        <v>14</v>
      </c>
    </row>
    <row r="503" spans="1:13" ht="15.75" customHeight="1" x14ac:dyDescent="0.25">
      <c r="A503" s="341"/>
      <c r="B503" s="338"/>
      <c r="C503" s="64" t="s">
        <v>194</v>
      </c>
      <c r="D503" s="49" t="s">
        <v>114</v>
      </c>
      <c r="E503" s="49" t="s">
        <v>114</v>
      </c>
      <c r="F503" s="49" t="s">
        <v>114</v>
      </c>
      <c r="G503" s="49" t="s">
        <v>114</v>
      </c>
      <c r="H503" s="49" t="s">
        <v>114</v>
      </c>
      <c r="I503" s="81">
        <v>0</v>
      </c>
      <c r="J503" s="81">
        <v>0</v>
      </c>
      <c r="K503" s="81">
        <v>0</v>
      </c>
      <c r="L503" s="62"/>
      <c r="M503" s="66" t="s">
        <v>14</v>
      </c>
    </row>
    <row r="504" spans="1:13" ht="15.75" customHeight="1" x14ac:dyDescent="0.25">
      <c r="A504" s="341"/>
      <c r="B504" s="338"/>
      <c r="C504" s="64" t="s">
        <v>193</v>
      </c>
      <c r="D504" s="49" t="s">
        <v>114</v>
      </c>
      <c r="E504" s="49" t="s">
        <v>114</v>
      </c>
      <c r="F504" s="49" t="s">
        <v>114</v>
      </c>
      <c r="G504" s="49" t="s">
        <v>114</v>
      </c>
      <c r="H504" s="49" t="s">
        <v>114</v>
      </c>
      <c r="I504" s="81">
        <v>0</v>
      </c>
      <c r="J504" s="81">
        <v>0</v>
      </c>
      <c r="K504" s="81">
        <v>0</v>
      </c>
      <c r="L504" s="62"/>
      <c r="M504" s="66" t="s">
        <v>14</v>
      </c>
    </row>
    <row r="505" spans="1:13" ht="15.75" customHeight="1" x14ac:dyDescent="0.25">
      <c r="A505" s="342"/>
      <c r="B505" s="339"/>
      <c r="C505" s="64" t="s">
        <v>192</v>
      </c>
      <c r="D505" s="49" t="s">
        <v>114</v>
      </c>
      <c r="E505" s="49" t="s">
        <v>114</v>
      </c>
      <c r="F505" s="49" t="s">
        <v>114</v>
      </c>
      <c r="G505" s="49" t="s">
        <v>114</v>
      </c>
      <c r="H505" s="49" t="s">
        <v>114</v>
      </c>
      <c r="I505" s="81">
        <v>0</v>
      </c>
      <c r="J505" s="81">
        <v>0</v>
      </c>
      <c r="K505" s="81">
        <v>0</v>
      </c>
      <c r="L505" s="62"/>
      <c r="M505" s="66" t="s">
        <v>14</v>
      </c>
    </row>
    <row r="506" spans="1:13" ht="15.75" customHeight="1" x14ac:dyDescent="0.25">
      <c r="A506" s="340" t="s">
        <v>56</v>
      </c>
      <c r="B506" s="337" t="s">
        <v>681</v>
      </c>
      <c r="C506" s="64" t="s">
        <v>200</v>
      </c>
      <c r="D506" s="49" t="s">
        <v>114</v>
      </c>
      <c r="E506" s="49" t="s">
        <v>114</v>
      </c>
      <c r="F506" s="49" t="s">
        <v>114</v>
      </c>
      <c r="G506" s="49" t="s">
        <v>114</v>
      </c>
      <c r="H506" s="49" t="s">
        <v>114</v>
      </c>
      <c r="I506" s="81">
        <v>386066.46299999999</v>
      </c>
      <c r="J506" s="81">
        <v>284974.74692000001</v>
      </c>
      <c r="K506" s="81">
        <v>284060.08624000003</v>
      </c>
      <c r="L506" s="62">
        <v>73.578026962678706</v>
      </c>
      <c r="M506" s="66">
        <v>99.679037988493505</v>
      </c>
    </row>
    <row r="507" spans="1:13" ht="15.75" customHeight="1" x14ac:dyDescent="0.25">
      <c r="A507" s="341"/>
      <c r="B507" s="338"/>
      <c r="C507" s="64" t="s">
        <v>199</v>
      </c>
      <c r="D507" s="231" t="s">
        <v>839</v>
      </c>
      <c r="E507" s="231" t="s">
        <v>219</v>
      </c>
      <c r="F507" s="49" t="s">
        <v>465</v>
      </c>
      <c r="G507" s="49">
        <v>811</v>
      </c>
      <c r="H507" s="49" t="s">
        <v>464</v>
      </c>
      <c r="I507" s="81">
        <v>46299.163</v>
      </c>
      <c r="J507" s="81">
        <v>35001.896350000003</v>
      </c>
      <c r="K507" s="81">
        <v>34087.235670000002</v>
      </c>
      <c r="L507" s="62">
        <v>73.623870198258231</v>
      </c>
      <c r="M507" s="66">
        <v>97.38682535696384</v>
      </c>
    </row>
    <row r="508" spans="1:13" ht="15.75" customHeight="1" x14ac:dyDescent="0.25">
      <c r="A508" s="341"/>
      <c r="B508" s="338"/>
      <c r="C508" s="64" t="s">
        <v>195</v>
      </c>
      <c r="D508" s="49" t="s">
        <v>114</v>
      </c>
      <c r="E508" s="49" t="s">
        <v>114</v>
      </c>
      <c r="F508" s="49" t="s">
        <v>114</v>
      </c>
      <c r="G508" s="49" t="s">
        <v>114</v>
      </c>
      <c r="H508" s="49" t="s">
        <v>114</v>
      </c>
      <c r="I508" s="81">
        <v>339767.3</v>
      </c>
      <c r="J508" s="81">
        <v>249972.85057000001</v>
      </c>
      <c r="K508" s="81">
        <v>249972.85057000001</v>
      </c>
      <c r="L508" s="62">
        <v>73.571780030038212</v>
      </c>
      <c r="M508" s="66">
        <v>100</v>
      </c>
    </row>
    <row r="509" spans="1:13" ht="15.75" customHeight="1" x14ac:dyDescent="0.25">
      <c r="A509" s="341"/>
      <c r="B509" s="338"/>
      <c r="C509" s="64" t="s">
        <v>194</v>
      </c>
      <c r="D509" s="49" t="s">
        <v>114</v>
      </c>
      <c r="E509" s="49" t="s">
        <v>114</v>
      </c>
      <c r="F509" s="49" t="s">
        <v>114</v>
      </c>
      <c r="G509" s="49" t="s">
        <v>114</v>
      </c>
      <c r="H509" s="49" t="s">
        <v>114</v>
      </c>
      <c r="I509" s="81">
        <v>0</v>
      </c>
      <c r="J509" s="81">
        <v>0</v>
      </c>
      <c r="K509" s="81">
        <v>0</v>
      </c>
      <c r="L509" s="62"/>
      <c r="M509" s="66" t="s">
        <v>14</v>
      </c>
    </row>
    <row r="510" spans="1:13" ht="15.75" customHeight="1" x14ac:dyDescent="0.25">
      <c r="A510" s="341"/>
      <c r="B510" s="338"/>
      <c r="C510" s="64" t="s">
        <v>193</v>
      </c>
      <c r="D510" s="49" t="s">
        <v>114</v>
      </c>
      <c r="E510" s="49" t="s">
        <v>114</v>
      </c>
      <c r="F510" s="49" t="s">
        <v>114</v>
      </c>
      <c r="G510" s="49" t="s">
        <v>114</v>
      </c>
      <c r="H510" s="49" t="s">
        <v>114</v>
      </c>
      <c r="I510" s="81">
        <v>0</v>
      </c>
      <c r="J510" s="81">
        <v>0</v>
      </c>
      <c r="K510" s="81">
        <v>0</v>
      </c>
      <c r="L510" s="62"/>
      <c r="M510" s="66" t="s">
        <v>14</v>
      </c>
    </row>
    <row r="511" spans="1:13" ht="15.75" customHeight="1" x14ac:dyDescent="0.25">
      <c r="A511" s="342"/>
      <c r="B511" s="339"/>
      <c r="C511" s="64" t="s">
        <v>192</v>
      </c>
      <c r="D511" s="49" t="s">
        <v>114</v>
      </c>
      <c r="E511" s="49" t="s">
        <v>114</v>
      </c>
      <c r="F511" s="49" t="s">
        <v>114</v>
      </c>
      <c r="G511" s="49" t="s">
        <v>114</v>
      </c>
      <c r="H511" s="49" t="s">
        <v>114</v>
      </c>
      <c r="I511" s="81">
        <v>0</v>
      </c>
      <c r="J511" s="81">
        <v>0</v>
      </c>
      <c r="K511" s="81">
        <v>0</v>
      </c>
      <c r="L511" s="62"/>
      <c r="M511" s="66" t="s">
        <v>14</v>
      </c>
    </row>
    <row r="512" spans="1:13" ht="15.75" customHeight="1" x14ac:dyDescent="0.25">
      <c r="A512" s="340" t="s">
        <v>375</v>
      </c>
      <c r="B512" s="337" t="s">
        <v>400</v>
      </c>
      <c r="C512" s="64" t="s">
        <v>200</v>
      </c>
      <c r="D512" s="49" t="s">
        <v>114</v>
      </c>
      <c r="E512" s="49" t="s">
        <v>114</v>
      </c>
      <c r="F512" s="49" t="s">
        <v>114</v>
      </c>
      <c r="G512" s="49" t="s">
        <v>114</v>
      </c>
      <c r="H512" s="49" t="s">
        <v>114</v>
      </c>
      <c r="I512" s="81">
        <v>121747.9042</v>
      </c>
      <c r="J512" s="81">
        <v>114086.28117</v>
      </c>
      <c r="K512" s="81">
        <v>113041.38544</v>
      </c>
      <c r="L512" s="62">
        <v>92.848732126265205</v>
      </c>
      <c r="M512" s="66">
        <v>99.084117985717313</v>
      </c>
    </row>
    <row r="513" spans="1:13" ht="15.75" customHeight="1" x14ac:dyDescent="0.25">
      <c r="A513" s="341"/>
      <c r="B513" s="338"/>
      <c r="C513" s="64" t="s">
        <v>199</v>
      </c>
      <c r="D513" s="49">
        <v>882</v>
      </c>
      <c r="E513" s="231" t="s">
        <v>219</v>
      </c>
      <c r="F513" s="49" t="s">
        <v>465</v>
      </c>
      <c r="G513" s="49">
        <v>800</v>
      </c>
      <c r="H513" s="49" t="s">
        <v>497</v>
      </c>
      <c r="I513" s="81">
        <v>14609.871880000001</v>
      </c>
      <c r="J513" s="81">
        <v>14609.871880000001</v>
      </c>
      <c r="K513" s="81">
        <v>13564.976360000001</v>
      </c>
      <c r="L513" s="62">
        <v>92.848017227102474</v>
      </c>
      <c r="M513" s="66">
        <v>92.848017227102474</v>
      </c>
    </row>
    <row r="514" spans="1:13" ht="15.75" customHeight="1" x14ac:dyDescent="0.25">
      <c r="A514" s="341"/>
      <c r="B514" s="338"/>
      <c r="C514" s="64" t="s">
        <v>195</v>
      </c>
      <c r="D514" s="49" t="s">
        <v>114</v>
      </c>
      <c r="E514" s="49" t="s">
        <v>114</v>
      </c>
      <c r="F514" s="49" t="s">
        <v>114</v>
      </c>
      <c r="G514" s="49" t="s">
        <v>114</v>
      </c>
      <c r="H514" s="49" t="s">
        <v>114</v>
      </c>
      <c r="I514" s="81">
        <v>107138.03232</v>
      </c>
      <c r="J514" s="81">
        <v>99476.409289999996</v>
      </c>
      <c r="K514" s="81">
        <v>99476.409079999998</v>
      </c>
      <c r="L514" s="62">
        <v>92.848829613450192</v>
      </c>
      <c r="M514" s="66">
        <v>99.999999788894684</v>
      </c>
    </row>
    <row r="515" spans="1:13" ht="15.75" customHeight="1" x14ac:dyDescent="0.25">
      <c r="A515" s="341"/>
      <c r="B515" s="338"/>
      <c r="C515" s="64" t="s">
        <v>194</v>
      </c>
      <c r="D515" s="49" t="s">
        <v>114</v>
      </c>
      <c r="E515" s="49" t="s">
        <v>114</v>
      </c>
      <c r="F515" s="49" t="s">
        <v>114</v>
      </c>
      <c r="G515" s="49" t="s">
        <v>114</v>
      </c>
      <c r="H515" s="49" t="s">
        <v>114</v>
      </c>
      <c r="I515" s="81">
        <v>0</v>
      </c>
      <c r="J515" s="81">
        <v>0</v>
      </c>
      <c r="K515" s="81">
        <v>0</v>
      </c>
      <c r="L515" s="62" t="s">
        <v>14</v>
      </c>
      <c r="M515" s="66" t="s">
        <v>14</v>
      </c>
    </row>
    <row r="516" spans="1:13" ht="15.75" customHeight="1" x14ac:dyDescent="0.25">
      <c r="A516" s="341"/>
      <c r="B516" s="338"/>
      <c r="C516" s="64" t="s">
        <v>193</v>
      </c>
      <c r="D516" s="49" t="s">
        <v>114</v>
      </c>
      <c r="E516" s="49" t="s">
        <v>114</v>
      </c>
      <c r="F516" s="49" t="s">
        <v>114</v>
      </c>
      <c r="G516" s="49" t="s">
        <v>114</v>
      </c>
      <c r="H516" s="49" t="s">
        <v>114</v>
      </c>
      <c r="I516" s="81">
        <v>0</v>
      </c>
      <c r="J516" s="81">
        <v>0</v>
      </c>
      <c r="K516" s="81">
        <v>0</v>
      </c>
      <c r="L516" s="62" t="s">
        <v>14</v>
      </c>
      <c r="M516" s="66" t="s">
        <v>14</v>
      </c>
    </row>
    <row r="517" spans="1:13" ht="21.75" customHeight="1" x14ac:dyDescent="0.25">
      <c r="A517" s="342"/>
      <c r="B517" s="339"/>
      <c r="C517" s="64" t="s">
        <v>192</v>
      </c>
      <c r="D517" s="49" t="s">
        <v>114</v>
      </c>
      <c r="E517" s="49" t="s">
        <v>114</v>
      </c>
      <c r="F517" s="49" t="s">
        <v>114</v>
      </c>
      <c r="G517" s="49" t="s">
        <v>114</v>
      </c>
      <c r="H517" s="49" t="s">
        <v>114</v>
      </c>
      <c r="I517" s="81">
        <v>0</v>
      </c>
      <c r="J517" s="81">
        <v>0</v>
      </c>
      <c r="K517" s="81"/>
      <c r="L517" s="62" t="s">
        <v>14</v>
      </c>
      <c r="M517" s="66" t="s">
        <v>14</v>
      </c>
    </row>
    <row r="518" spans="1:13" ht="15.75" customHeight="1" x14ac:dyDescent="0.25">
      <c r="A518" s="347" t="s">
        <v>57</v>
      </c>
      <c r="B518" s="344" t="s">
        <v>716</v>
      </c>
      <c r="C518" s="76" t="s">
        <v>200</v>
      </c>
      <c r="D518" s="78" t="s">
        <v>114</v>
      </c>
      <c r="E518" s="78" t="s">
        <v>114</v>
      </c>
      <c r="F518" s="78" t="s">
        <v>114</v>
      </c>
      <c r="G518" s="78" t="s">
        <v>114</v>
      </c>
      <c r="H518" s="78" t="s">
        <v>114</v>
      </c>
      <c r="I518" s="195">
        <v>607648.58188888896</v>
      </c>
      <c r="J518" s="195">
        <v>490265.6842622222</v>
      </c>
      <c r="K518" s="195">
        <v>487226.79493888887</v>
      </c>
      <c r="L518" s="79">
        <v>80.182330620164322</v>
      </c>
      <c r="M518" s="80">
        <v>99.38015459354321</v>
      </c>
    </row>
    <row r="519" spans="1:13" ht="15.75" customHeight="1" x14ac:dyDescent="0.25">
      <c r="A519" s="354"/>
      <c r="B519" s="352"/>
      <c r="C519" s="76" t="s">
        <v>199</v>
      </c>
      <c r="D519" s="78" t="s">
        <v>114</v>
      </c>
      <c r="E519" s="78" t="s">
        <v>114</v>
      </c>
      <c r="F519" s="78" t="s">
        <v>911</v>
      </c>
      <c r="G519" s="78" t="s">
        <v>114</v>
      </c>
      <c r="H519" s="78" t="s">
        <v>114</v>
      </c>
      <c r="I519" s="195">
        <v>46663.528120000003</v>
      </c>
      <c r="J519" s="195">
        <v>39772.765449999999</v>
      </c>
      <c r="K519" s="195">
        <v>37892.277120000006</v>
      </c>
      <c r="L519" s="79">
        <v>81.203197971992523</v>
      </c>
      <c r="M519" s="80">
        <v>95.271919594416858</v>
      </c>
    </row>
    <row r="520" spans="1:13" ht="15.75" customHeight="1" x14ac:dyDescent="0.25">
      <c r="A520" s="354"/>
      <c r="B520" s="352"/>
      <c r="C520" s="76" t="s">
        <v>195</v>
      </c>
      <c r="D520" s="78" t="s">
        <v>114</v>
      </c>
      <c r="E520" s="78" t="s">
        <v>114</v>
      </c>
      <c r="F520" s="78" t="s">
        <v>114</v>
      </c>
      <c r="G520" s="78" t="s">
        <v>114</v>
      </c>
      <c r="H520" s="78" t="s">
        <v>114</v>
      </c>
      <c r="I520" s="195">
        <v>341965.66767999995</v>
      </c>
      <c r="J520" s="195">
        <v>277919.30758999998</v>
      </c>
      <c r="K520" s="195">
        <v>277876.46372999996</v>
      </c>
      <c r="L520" s="79">
        <v>81.258585288751121</v>
      </c>
      <c r="M520" s="80">
        <v>99.984584064931809</v>
      </c>
    </row>
    <row r="521" spans="1:13" ht="15.75" customHeight="1" x14ac:dyDescent="0.25">
      <c r="A521" s="354"/>
      <c r="B521" s="352"/>
      <c r="C521" s="76" t="s">
        <v>194</v>
      </c>
      <c r="D521" s="78" t="s">
        <v>114</v>
      </c>
      <c r="E521" s="78" t="s">
        <v>114</v>
      </c>
      <c r="F521" s="78" t="s">
        <v>114</v>
      </c>
      <c r="G521" s="78" t="s">
        <v>114</v>
      </c>
      <c r="H521" s="78" t="s">
        <v>114</v>
      </c>
      <c r="I521" s="195">
        <v>0</v>
      </c>
      <c r="J521" s="195">
        <v>0</v>
      </c>
      <c r="K521" s="195">
        <v>0</v>
      </c>
      <c r="L521" s="79" t="s">
        <v>14</v>
      </c>
      <c r="M521" s="80" t="s">
        <v>14</v>
      </c>
    </row>
    <row r="522" spans="1:13" ht="15.75" customHeight="1" x14ac:dyDescent="0.25">
      <c r="A522" s="354"/>
      <c r="B522" s="352"/>
      <c r="C522" s="76" t="s">
        <v>193</v>
      </c>
      <c r="D522" s="78" t="s">
        <v>114</v>
      </c>
      <c r="E522" s="78" t="s">
        <v>114</v>
      </c>
      <c r="F522" s="78" t="s">
        <v>114</v>
      </c>
      <c r="G522" s="78" t="s">
        <v>114</v>
      </c>
      <c r="H522" s="78" t="s">
        <v>114</v>
      </c>
      <c r="I522" s="195">
        <v>0</v>
      </c>
      <c r="J522" s="195">
        <v>0</v>
      </c>
      <c r="K522" s="195">
        <v>0</v>
      </c>
      <c r="L522" s="79" t="s">
        <v>14</v>
      </c>
      <c r="M522" s="80" t="s">
        <v>14</v>
      </c>
    </row>
    <row r="523" spans="1:13" ht="15.75" customHeight="1" x14ac:dyDescent="0.25">
      <c r="A523" s="355"/>
      <c r="B523" s="353"/>
      <c r="C523" s="76" t="s">
        <v>192</v>
      </c>
      <c r="D523" s="78" t="s">
        <v>114</v>
      </c>
      <c r="E523" s="78" t="s">
        <v>114</v>
      </c>
      <c r="F523" s="78" t="s">
        <v>114</v>
      </c>
      <c r="G523" s="78" t="s">
        <v>114</v>
      </c>
      <c r="H523" s="78" t="s">
        <v>114</v>
      </c>
      <c r="I523" s="195">
        <v>219019.38608888892</v>
      </c>
      <c r="J523" s="195">
        <v>172573.61122222221</v>
      </c>
      <c r="K523" s="195">
        <v>171458.05408888889</v>
      </c>
      <c r="L523" s="79">
        <v>78.284419087588304</v>
      </c>
      <c r="M523" s="80">
        <v>99.353576062161196</v>
      </c>
    </row>
    <row r="524" spans="1:13" ht="15.75" customHeight="1" x14ac:dyDescent="0.25">
      <c r="A524" s="340" t="s">
        <v>976</v>
      </c>
      <c r="B524" s="337" t="s">
        <v>682</v>
      </c>
      <c r="C524" s="59" t="s">
        <v>200</v>
      </c>
      <c r="D524" s="60" t="s">
        <v>114</v>
      </c>
      <c r="E524" s="60" t="s">
        <v>114</v>
      </c>
      <c r="F524" s="60" t="s">
        <v>114</v>
      </c>
      <c r="G524" s="60" t="s">
        <v>114</v>
      </c>
      <c r="H524" s="60" t="s">
        <v>114</v>
      </c>
      <c r="I524" s="81">
        <v>13100</v>
      </c>
      <c r="J524" s="287">
        <v>11831.539540000002</v>
      </c>
      <c r="K524" s="287">
        <v>11581.54305</v>
      </c>
      <c r="L524" s="61">
        <v>88.408725572519089</v>
      </c>
      <c r="M524" s="63">
        <v>97.887033304881285</v>
      </c>
    </row>
    <row r="525" spans="1:13" ht="15.75" customHeight="1" x14ac:dyDescent="0.25">
      <c r="A525" s="341"/>
      <c r="B525" s="338"/>
      <c r="C525" s="64" t="s">
        <v>199</v>
      </c>
      <c r="D525" s="60">
        <v>882</v>
      </c>
      <c r="E525" s="231" t="s">
        <v>219</v>
      </c>
      <c r="F525" s="60" t="s">
        <v>467</v>
      </c>
      <c r="G525" s="60">
        <v>800</v>
      </c>
      <c r="H525" s="60" t="s">
        <v>466</v>
      </c>
      <c r="I525" s="81">
        <v>1600</v>
      </c>
      <c r="J525" s="81">
        <v>1596.9388300000001</v>
      </c>
      <c r="K525" s="81">
        <v>1389.7862</v>
      </c>
      <c r="L525" s="61">
        <v>86.861637500000001</v>
      </c>
      <c r="M525" s="63">
        <v>87.02814246178734</v>
      </c>
    </row>
    <row r="526" spans="1:13" ht="15.75" customHeight="1" x14ac:dyDescent="0.25">
      <c r="A526" s="341"/>
      <c r="B526" s="338"/>
      <c r="C526" s="64" t="s">
        <v>195</v>
      </c>
      <c r="D526" s="60" t="s">
        <v>114</v>
      </c>
      <c r="E526" s="60" t="s">
        <v>114</v>
      </c>
      <c r="F526" s="60" t="s">
        <v>114</v>
      </c>
      <c r="G526" s="60" t="s">
        <v>114</v>
      </c>
      <c r="H526" s="60" t="s">
        <v>114</v>
      </c>
      <c r="I526" s="81">
        <v>11500</v>
      </c>
      <c r="J526" s="81">
        <v>10234.600710000001</v>
      </c>
      <c r="K526" s="81">
        <v>10191.75685</v>
      </c>
      <c r="L526" s="61">
        <v>88.623972608695638</v>
      </c>
      <c r="M526" s="63">
        <v>99.581382203233986</v>
      </c>
    </row>
    <row r="527" spans="1:13" ht="15.75" customHeight="1" x14ac:dyDescent="0.25">
      <c r="A527" s="341"/>
      <c r="B527" s="338"/>
      <c r="C527" s="64" t="s">
        <v>194</v>
      </c>
      <c r="D527" s="60" t="s">
        <v>114</v>
      </c>
      <c r="E527" s="60" t="s">
        <v>114</v>
      </c>
      <c r="F527" s="60" t="s">
        <v>114</v>
      </c>
      <c r="G527" s="60" t="s">
        <v>114</v>
      </c>
      <c r="H527" s="60" t="s">
        <v>114</v>
      </c>
      <c r="I527" s="81">
        <v>0</v>
      </c>
      <c r="J527" s="81">
        <v>0</v>
      </c>
      <c r="K527" s="81">
        <v>0</v>
      </c>
      <c r="L527" s="61" t="s">
        <v>14</v>
      </c>
      <c r="M527" s="63" t="s">
        <v>14</v>
      </c>
    </row>
    <row r="528" spans="1:13" ht="15.75" customHeight="1" x14ac:dyDescent="0.25">
      <c r="A528" s="341"/>
      <c r="B528" s="338"/>
      <c r="C528" s="64" t="s">
        <v>193</v>
      </c>
      <c r="D528" s="60" t="s">
        <v>114</v>
      </c>
      <c r="E528" s="60" t="s">
        <v>114</v>
      </c>
      <c r="F528" s="60" t="s">
        <v>114</v>
      </c>
      <c r="G528" s="60" t="s">
        <v>114</v>
      </c>
      <c r="H528" s="60" t="s">
        <v>114</v>
      </c>
      <c r="I528" s="81">
        <v>0</v>
      </c>
      <c r="J528" s="81">
        <v>0</v>
      </c>
      <c r="K528" s="81">
        <v>0</v>
      </c>
      <c r="L528" s="61" t="s">
        <v>14</v>
      </c>
      <c r="M528" s="63" t="s">
        <v>14</v>
      </c>
    </row>
    <row r="529" spans="1:13" ht="15.75" customHeight="1" x14ac:dyDescent="0.25">
      <c r="A529" s="342"/>
      <c r="B529" s="339"/>
      <c r="C529" s="64" t="s">
        <v>192</v>
      </c>
      <c r="D529" s="60" t="s">
        <v>114</v>
      </c>
      <c r="E529" s="60" t="s">
        <v>114</v>
      </c>
      <c r="F529" s="60" t="s">
        <v>114</v>
      </c>
      <c r="G529" s="60" t="s">
        <v>114</v>
      </c>
      <c r="H529" s="60" t="s">
        <v>114</v>
      </c>
      <c r="I529" s="81">
        <v>0</v>
      </c>
      <c r="J529" s="81">
        <v>0</v>
      </c>
      <c r="K529" s="81">
        <v>0</v>
      </c>
      <c r="L529" s="61" t="s">
        <v>14</v>
      </c>
      <c r="M529" s="63" t="s">
        <v>14</v>
      </c>
    </row>
    <row r="530" spans="1:13" ht="15.75" customHeight="1" x14ac:dyDescent="0.25">
      <c r="A530" s="340" t="s">
        <v>977</v>
      </c>
      <c r="B530" s="337" t="s">
        <v>401</v>
      </c>
      <c r="C530" s="59" t="s">
        <v>200</v>
      </c>
      <c r="D530" s="60" t="s">
        <v>114</v>
      </c>
      <c r="E530" s="60" t="s">
        <v>114</v>
      </c>
      <c r="F530" s="60" t="s">
        <v>114</v>
      </c>
      <c r="G530" s="60" t="s">
        <v>114</v>
      </c>
      <c r="H530" s="60" t="s">
        <v>114</v>
      </c>
      <c r="I530" s="81">
        <v>62666.822222222225</v>
      </c>
      <c r="J530" s="81">
        <v>62666.822222222225</v>
      </c>
      <c r="K530" s="81">
        <v>62666.822222222225</v>
      </c>
      <c r="L530" s="61">
        <v>100</v>
      </c>
      <c r="M530" s="63">
        <v>100</v>
      </c>
    </row>
    <row r="531" spans="1:13" ht="15.75" customHeight="1" x14ac:dyDescent="0.25">
      <c r="A531" s="341"/>
      <c r="B531" s="338"/>
      <c r="C531" s="64" t="s">
        <v>199</v>
      </c>
      <c r="D531" s="49">
        <v>882</v>
      </c>
      <c r="E531" s="231" t="s">
        <v>219</v>
      </c>
      <c r="F531" s="49" t="s">
        <v>467</v>
      </c>
      <c r="G531" s="49">
        <v>800</v>
      </c>
      <c r="H531" s="49" t="s">
        <v>468</v>
      </c>
      <c r="I531" s="81">
        <v>6768.0218500000001</v>
      </c>
      <c r="J531" s="81">
        <v>6768.0218500000001</v>
      </c>
      <c r="K531" s="81">
        <v>6768.0218500000001</v>
      </c>
      <c r="L531" s="61">
        <v>100</v>
      </c>
      <c r="M531" s="63">
        <v>100</v>
      </c>
    </row>
    <row r="532" spans="1:13" ht="15.75" customHeight="1" x14ac:dyDescent="0.25">
      <c r="A532" s="341"/>
      <c r="B532" s="338"/>
      <c r="C532" s="64" t="s">
        <v>195</v>
      </c>
      <c r="D532" s="49" t="s">
        <v>114</v>
      </c>
      <c r="E532" s="49" t="s">
        <v>114</v>
      </c>
      <c r="F532" s="49" t="s">
        <v>114</v>
      </c>
      <c r="G532" s="49" t="s">
        <v>114</v>
      </c>
      <c r="H532" s="49" t="s">
        <v>114</v>
      </c>
      <c r="I532" s="81">
        <v>49632.118150000002</v>
      </c>
      <c r="J532" s="81">
        <v>49632.118150000002</v>
      </c>
      <c r="K532" s="81">
        <v>49632.118150000002</v>
      </c>
      <c r="L532" s="61">
        <v>100</v>
      </c>
      <c r="M532" s="63">
        <v>100</v>
      </c>
    </row>
    <row r="533" spans="1:13" ht="15.75" customHeight="1" x14ac:dyDescent="0.25">
      <c r="A533" s="341"/>
      <c r="B533" s="338"/>
      <c r="C533" s="64" t="s">
        <v>194</v>
      </c>
      <c r="D533" s="60" t="s">
        <v>114</v>
      </c>
      <c r="E533" s="60" t="s">
        <v>114</v>
      </c>
      <c r="F533" s="60" t="s">
        <v>114</v>
      </c>
      <c r="G533" s="60" t="s">
        <v>114</v>
      </c>
      <c r="H533" s="60" t="s">
        <v>114</v>
      </c>
      <c r="I533" s="81">
        <v>0</v>
      </c>
      <c r="J533" s="81">
        <v>0</v>
      </c>
      <c r="K533" s="81">
        <v>0</v>
      </c>
      <c r="L533" s="61" t="s">
        <v>14</v>
      </c>
      <c r="M533" s="63" t="s">
        <v>14</v>
      </c>
    </row>
    <row r="534" spans="1:13" ht="15.75" customHeight="1" x14ac:dyDescent="0.25">
      <c r="A534" s="341"/>
      <c r="B534" s="338"/>
      <c r="C534" s="64" t="s">
        <v>193</v>
      </c>
      <c r="D534" s="60" t="s">
        <v>114</v>
      </c>
      <c r="E534" s="60" t="s">
        <v>114</v>
      </c>
      <c r="F534" s="60" t="s">
        <v>114</v>
      </c>
      <c r="G534" s="60" t="s">
        <v>114</v>
      </c>
      <c r="H534" s="60" t="s">
        <v>114</v>
      </c>
      <c r="I534" s="81">
        <v>0</v>
      </c>
      <c r="J534" s="81">
        <v>0</v>
      </c>
      <c r="K534" s="81">
        <v>0</v>
      </c>
      <c r="L534" s="61" t="s">
        <v>14</v>
      </c>
      <c r="M534" s="63" t="s">
        <v>14</v>
      </c>
    </row>
    <row r="535" spans="1:13" s="289" customFormat="1" ht="15.75" customHeight="1" x14ac:dyDescent="0.25">
      <c r="A535" s="342"/>
      <c r="B535" s="339"/>
      <c r="C535" s="295" t="s">
        <v>192</v>
      </c>
      <c r="D535" s="296" t="s">
        <v>114</v>
      </c>
      <c r="E535" s="296" t="s">
        <v>114</v>
      </c>
      <c r="F535" s="296" t="s">
        <v>114</v>
      </c>
      <c r="G535" s="296" t="s">
        <v>114</v>
      </c>
      <c r="H535" s="296" t="s">
        <v>114</v>
      </c>
      <c r="I535" s="297">
        <v>6266.6822222222227</v>
      </c>
      <c r="J535" s="297">
        <v>6266.6822222222227</v>
      </c>
      <c r="K535" s="297">
        <v>6266.6822222222227</v>
      </c>
      <c r="L535" s="298">
        <v>100</v>
      </c>
      <c r="M535" s="299">
        <v>100</v>
      </c>
    </row>
    <row r="536" spans="1:13" ht="15.75" customHeight="1" x14ac:dyDescent="0.25">
      <c r="A536" s="340" t="s">
        <v>978</v>
      </c>
      <c r="B536" s="337" t="s">
        <v>402</v>
      </c>
      <c r="C536" s="159" t="s">
        <v>200</v>
      </c>
      <c r="D536" s="60" t="s">
        <v>114</v>
      </c>
      <c r="E536" s="60" t="s">
        <v>114</v>
      </c>
      <c r="F536" s="60" t="s">
        <v>114</v>
      </c>
      <c r="G536" s="60" t="s">
        <v>114</v>
      </c>
      <c r="H536" s="60" t="s">
        <v>114</v>
      </c>
      <c r="I536" s="81">
        <v>365215.09299999999</v>
      </c>
      <c r="J536" s="287">
        <v>365215.09299999999</v>
      </c>
      <c r="K536" s="287">
        <v>365215.09299999999</v>
      </c>
      <c r="L536" s="61">
        <v>100</v>
      </c>
      <c r="M536" s="63">
        <v>100</v>
      </c>
    </row>
    <row r="537" spans="1:13" ht="15.75" customHeight="1" x14ac:dyDescent="0.25">
      <c r="A537" s="341"/>
      <c r="B537" s="338"/>
      <c r="C537" s="290" t="s">
        <v>199</v>
      </c>
      <c r="D537" s="60">
        <v>882</v>
      </c>
      <c r="E537" s="231" t="s">
        <v>219</v>
      </c>
      <c r="F537" s="60" t="s">
        <v>467</v>
      </c>
      <c r="G537" s="60">
        <v>800</v>
      </c>
      <c r="H537" s="60" t="s">
        <v>469</v>
      </c>
      <c r="I537" s="81">
        <v>26295.506270000002</v>
      </c>
      <c r="J537" s="81">
        <v>26295.506270000002</v>
      </c>
      <c r="K537" s="81">
        <v>26295.506270000002</v>
      </c>
      <c r="L537" s="61">
        <v>100</v>
      </c>
      <c r="M537" s="63">
        <v>100</v>
      </c>
    </row>
    <row r="538" spans="1:13" ht="15.75" customHeight="1" x14ac:dyDescent="0.25">
      <c r="A538" s="341"/>
      <c r="B538" s="338"/>
      <c r="C538" s="290" t="s">
        <v>195</v>
      </c>
      <c r="D538" s="49" t="s">
        <v>114</v>
      </c>
      <c r="E538" s="49" t="s">
        <v>114</v>
      </c>
      <c r="F538" s="49" t="s">
        <v>114</v>
      </c>
      <c r="G538" s="49" t="s">
        <v>114</v>
      </c>
      <c r="H538" s="49" t="s">
        <v>114</v>
      </c>
      <c r="I538" s="81">
        <v>192833.54952999999</v>
      </c>
      <c r="J538" s="81">
        <v>192833.54952999999</v>
      </c>
      <c r="K538" s="81">
        <v>192833.54952999999</v>
      </c>
      <c r="L538" s="61">
        <v>100</v>
      </c>
      <c r="M538" s="63">
        <v>100</v>
      </c>
    </row>
    <row r="539" spans="1:13" ht="15.75" customHeight="1" x14ac:dyDescent="0.25">
      <c r="A539" s="341"/>
      <c r="B539" s="338"/>
      <c r="C539" s="290" t="s">
        <v>194</v>
      </c>
      <c r="D539" s="49" t="s">
        <v>114</v>
      </c>
      <c r="E539" s="49" t="s">
        <v>114</v>
      </c>
      <c r="F539" s="49" t="s">
        <v>114</v>
      </c>
      <c r="G539" s="49" t="s">
        <v>114</v>
      </c>
      <c r="H539" s="49" t="s">
        <v>114</v>
      </c>
      <c r="I539" s="81">
        <v>0</v>
      </c>
      <c r="J539" s="81">
        <v>0</v>
      </c>
      <c r="K539" s="81">
        <v>0</v>
      </c>
      <c r="L539" s="61" t="s">
        <v>14</v>
      </c>
      <c r="M539" s="63" t="s">
        <v>14</v>
      </c>
    </row>
    <row r="540" spans="1:13" ht="15.75" customHeight="1" x14ac:dyDescent="0.25">
      <c r="A540" s="341"/>
      <c r="B540" s="338"/>
      <c r="C540" s="290" t="s">
        <v>193</v>
      </c>
      <c r="D540" s="60" t="s">
        <v>114</v>
      </c>
      <c r="E540" s="60" t="s">
        <v>114</v>
      </c>
      <c r="F540" s="60" t="s">
        <v>114</v>
      </c>
      <c r="G540" s="60" t="s">
        <v>114</v>
      </c>
      <c r="H540" s="60" t="s">
        <v>114</v>
      </c>
      <c r="I540" s="81">
        <v>0</v>
      </c>
      <c r="J540" s="81">
        <v>0</v>
      </c>
      <c r="K540" s="81">
        <v>0</v>
      </c>
      <c r="L540" s="61" t="s">
        <v>14</v>
      </c>
      <c r="M540" s="63" t="s">
        <v>14</v>
      </c>
    </row>
    <row r="541" spans="1:13" ht="15.75" customHeight="1" x14ac:dyDescent="0.25">
      <c r="A541" s="342"/>
      <c r="B541" s="339"/>
      <c r="C541" s="290" t="s">
        <v>192</v>
      </c>
      <c r="D541" s="60" t="s">
        <v>114</v>
      </c>
      <c r="E541" s="60" t="s">
        <v>114</v>
      </c>
      <c r="F541" s="60" t="s">
        <v>114</v>
      </c>
      <c r="G541" s="60" t="s">
        <v>114</v>
      </c>
      <c r="H541" s="60" t="s">
        <v>114</v>
      </c>
      <c r="I541" s="81">
        <v>146086.03720000002</v>
      </c>
      <c r="J541" s="81">
        <v>146086.03720000002</v>
      </c>
      <c r="K541" s="81">
        <v>146086.03720000002</v>
      </c>
      <c r="L541" s="61">
        <v>100</v>
      </c>
      <c r="M541" s="63">
        <v>100</v>
      </c>
    </row>
    <row r="542" spans="1:13" ht="15.75" customHeight="1" x14ac:dyDescent="0.25">
      <c r="A542" s="340" t="s">
        <v>979</v>
      </c>
      <c r="B542" s="337" t="s">
        <v>403</v>
      </c>
      <c r="C542" s="159" t="s">
        <v>200</v>
      </c>
      <c r="D542" s="60" t="s">
        <v>114</v>
      </c>
      <c r="E542" s="60" t="s">
        <v>114</v>
      </c>
      <c r="F542" s="60" t="s">
        <v>114</v>
      </c>
      <c r="G542" s="60" t="s">
        <v>114</v>
      </c>
      <c r="H542" s="60" t="s">
        <v>114</v>
      </c>
      <c r="I542" s="81">
        <v>166666.66666666669</v>
      </c>
      <c r="J542" s="81">
        <v>50552.229500000001</v>
      </c>
      <c r="K542" s="81">
        <v>47763.33666666667</v>
      </c>
      <c r="L542" s="61">
        <v>28.658002</v>
      </c>
      <c r="M542" s="63">
        <v>94.483145726869807</v>
      </c>
    </row>
    <row r="543" spans="1:13" ht="15.75" customHeight="1" x14ac:dyDescent="0.25">
      <c r="A543" s="341"/>
      <c r="B543" s="338"/>
      <c r="C543" s="290" t="s">
        <v>199</v>
      </c>
      <c r="D543" s="60">
        <v>882</v>
      </c>
      <c r="E543" s="231" t="s">
        <v>219</v>
      </c>
      <c r="F543" s="60" t="s">
        <v>467</v>
      </c>
      <c r="G543" s="60">
        <v>800</v>
      </c>
      <c r="H543" s="60" t="s">
        <v>470</v>
      </c>
      <c r="I543" s="81">
        <v>12000</v>
      </c>
      <c r="J543" s="81">
        <v>5112.2984999999999</v>
      </c>
      <c r="K543" s="81">
        <v>3438.9627999999998</v>
      </c>
      <c r="L543" s="61">
        <v>28.658023333333333</v>
      </c>
      <c r="M543" s="63">
        <v>67.26842730329615</v>
      </c>
    </row>
    <row r="544" spans="1:13" ht="15.75" customHeight="1" x14ac:dyDescent="0.25">
      <c r="A544" s="341"/>
      <c r="B544" s="338"/>
      <c r="C544" s="290" t="s">
        <v>195</v>
      </c>
      <c r="D544" s="60" t="s">
        <v>114</v>
      </c>
      <c r="E544" s="60" t="s">
        <v>114</v>
      </c>
      <c r="F544" s="60" t="s">
        <v>114</v>
      </c>
      <c r="G544" s="60" t="s">
        <v>114</v>
      </c>
      <c r="H544" s="60" t="s">
        <v>114</v>
      </c>
      <c r="I544" s="81">
        <v>88000</v>
      </c>
      <c r="J544" s="81">
        <v>25219.039199999999</v>
      </c>
      <c r="K544" s="81">
        <v>25219.039199999999</v>
      </c>
      <c r="L544" s="61">
        <v>28.657999090909094</v>
      </c>
      <c r="M544" s="63">
        <v>100</v>
      </c>
    </row>
    <row r="545" spans="1:13" ht="15.75" customHeight="1" x14ac:dyDescent="0.25">
      <c r="A545" s="341"/>
      <c r="B545" s="338"/>
      <c r="C545" s="290" t="s">
        <v>194</v>
      </c>
      <c r="D545" s="60" t="s">
        <v>114</v>
      </c>
      <c r="E545" s="60" t="s">
        <v>114</v>
      </c>
      <c r="F545" s="60" t="s">
        <v>114</v>
      </c>
      <c r="G545" s="60" t="s">
        <v>114</v>
      </c>
      <c r="H545" s="60" t="s">
        <v>114</v>
      </c>
      <c r="I545" s="81"/>
      <c r="J545" s="81"/>
      <c r="K545" s="81"/>
      <c r="L545" s="61" t="s">
        <v>14</v>
      </c>
      <c r="M545" s="63" t="s">
        <v>14</v>
      </c>
    </row>
    <row r="546" spans="1:13" ht="15.75" customHeight="1" x14ac:dyDescent="0.25">
      <c r="A546" s="341"/>
      <c r="B546" s="338"/>
      <c r="C546" s="290" t="s">
        <v>193</v>
      </c>
      <c r="D546" s="60" t="s">
        <v>114</v>
      </c>
      <c r="E546" s="60" t="s">
        <v>114</v>
      </c>
      <c r="F546" s="60" t="s">
        <v>114</v>
      </c>
      <c r="G546" s="60" t="s">
        <v>114</v>
      </c>
      <c r="H546" s="60" t="s">
        <v>114</v>
      </c>
      <c r="I546" s="81"/>
      <c r="J546" s="81"/>
      <c r="K546" s="81"/>
      <c r="L546" s="61" t="s">
        <v>14</v>
      </c>
      <c r="M546" s="63" t="s">
        <v>14</v>
      </c>
    </row>
    <row r="547" spans="1:13" ht="15.75" customHeight="1" x14ac:dyDescent="0.25">
      <c r="A547" s="342"/>
      <c r="B547" s="339"/>
      <c r="C547" s="290" t="s">
        <v>192</v>
      </c>
      <c r="D547" s="49" t="s">
        <v>114</v>
      </c>
      <c r="E547" s="49" t="s">
        <v>114</v>
      </c>
      <c r="F547" s="49" t="s">
        <v>114</v>
      </c>
      <c r="G547" s="49" t="s">
        <v>114</v>
      </c>
      <c r="H547" s="49" t="s">
        <v>114</v>
      </c>
      <c r="I547" s="81">
        <v>66666.666666666672</v>
      </c>
      <c r="J547" s="81">
        <v>20220.891799999998</v>
      </c>
      <c r="K547" s="81">
        <v>19105.334666666669</v>
      </c>
      <c r="L547" s="61">
        <v>28.658002000000003</v>
      </c>
      <c r="M547" s="63">
        <v>94.483145726869836</v>
      </c>
    </row>
    <row r="548" spans="1:13" ht="15.75" customHeight="1" x14ac:dyDescent="0.25">
      <c r="A548" s="347" t="s">
        <v>376</v>
      </c>
      <c r="B548" s="344" t="s">
        <v>1066</v>
      </c>
      <c r="C548" s="76" t="s">
        <v>200</v>
      </c>
      <c r="D548" s="78" t="s">
        <v>114</v>
      </c>
      <c r="E548" s="78" t="s">
        <v>114</v>
      </c>
      <c r="F548" s="78" t="s">
        <v>114</v>
      </c>
      <c r="G548" s="78" t="s">
        <v>114</v>
      </c>
      <c r="H548" s="78" t="s">
        <v>114</v>
      </c>
      <c r="I548" s="195">
        <v>329670.32967032969</v>
      </c>
      <c r="J548" s="195">
        <v>329670.32967032969</v>
      </c>
      <c r="K548" s="195">
        <v>295335.84681318683</v>
      </c>
      <c r="L548" s="79">
        <v>89.585206866666667</v>
      </c>
      <c r="M548" s="80">
        <v>89.585206866666667</v>
      </c>
    </row>
    <row r="549" spans="1:13" ht="15.75" customHeight="1" x14ac:dyDescent="0.25">
      <c r="A549" s="354"/>
      <c r="B549" s="352"/>
      <c r="C549" s="76" t="s">
        <v>199</v>
      </c>
      <c r="D549" s="78" t="s">
        <v>114</v>
      </c>
      <c r="E549" s="78" t="s">
        <v>114</v>
      </c>
      <c r="F549" s="78" t="s">
        <v>911</v>
      </c>
      <c r="G549" s="78" t="s">
        <v>114</v>
      </c>
      <c r="H549" s="78" t="s">
        <v>114</v>
      </c>
      <c r="I549" s="195">
        <v>300000</v>
      </c>
      <c r="J549" s="195">
        <v>300000</v>
      </c>
      <c r="K549" s="195">
        <v>268755.62060000002</v>
      </c>
      <c r="L549" s="79">
        <v>89.585206866666681</v>
      </c>
      <c r="M549" s="80">
        <v>89.585206866666681</v>
      </c>
    </row>
    <row r="550" spans="1:13" ht="15.75" customHeight="1" x14ac:dyDescent="0.25">
      <c r="A550" s="354"/>
      <c r="B550" s="352"/>
      <c r="C550" s="76" t="s">
        <v>195</v>
      </c>
      <c r="D550" s="78" t="s">
        <v>114</v>
      </c>
      <c r="E550" s="78" t="s">
        <v>114</v>
      </c>
      <c r="F550" s="78" t="s">
        <v>114</v>
      </c>
      <c r="G550" s="78" t="s">
        <v>114</v>
      </c>
      <c r="H550" s="78" t="s">
        <v>114</v>
      </c>
      <c r="I550" s="195">
        <v>0</v>
      </c>
      <c r="J550" s="195">
        <v>0</v>
      </c>
      <c r="K550" s="195">
        <v>0</v>
      </c>
      <c r="L550" s="79" t="s">
        <v>14</v>
      </c>
      <c r="M550" s="80" t="s">
        <v>14</v>
      </c>
    </row>
    <row r="551" spans="1:13" ht="15.75" customHeight="1" x14ac:dyDescent="0.25">
      <c r="A551" s="354"/>
      <c r="B551" s="352"/>
      <c r="C551" s="76" t="s">
        <v>194</v>
      </c>
      <c r="D551" s="78" t="s">
        <v>114</v>
      </c>
      <c r="E551" s="78" t="s">
        <v>114</v>
      </c>
      <c r="F551" s="78" t="s">
        <v>114</v>
      </c>
      <c r="G551" s="78" t="s">
        <v>114</v>
      </c>
      <c r="H551" s="78" t="s">
        <v>114</v>
      </c>
      <c r="I551" s="195">
        <v>0</v>
      </c>
      <c r="J551" s="195">
        <v>0</v>
      </c>
      <c r="K551" s="195">
        <v>0</v>
      </c>
      <c r="L551" s="79" t="s">
        <v>14</v>
      </c>
      <c r="M551" s="80" t="s">
        <v>14</v>
      </c>
    </row>
    <row r="552" spans="1:13" ht="15.75" customHeight="1" x14ac:dyDescent="0.25">
      <c r="A552" s="354"/>
      <c r="B552" s="352"/>
      <c r="C552" s="76" t="s">
        <v>193</v>
      </c>
      <c r="D552" s="78" t="s">
        <v>114</v>
      </c>
      <c r="E552" s="78" t="s">
        <v>114</v>
      </c>
      <c r="F552" s="78" t="s">
        <v>114</v>
      </c>
      <c r="G552" s="78" t="s">
        <v>114</v>
      </c>
      <c r="H552" s="78" t="s">
        <v>114</v>
      </c>
      <c r="I552" s="195">
        <v>0</v>
      </c>
      <c r="J552" s="195">
        <v>0</v>
      </c>
      <c r="K552" s="195">
        <v>0</v>
      </c>
      <c r="L552" s="79" t="s">
        <v>14</v>
      </c>
      <c r="M552" s="80" t="s">
        <v>14</v>
      </c>
    </row>
    <row r="553" spans="1:13" ht="15.75" customHeight="1" x14ac:dyDescent="0.25">
      <c r="A553" s="355"/>
      <c r="B553" s="353"/>
      <c r="C553" s="76" t="s">
        <v>192</v>
      </c>
      <c r="D553" s="78" t="s">
        <v>114</v>
      </c>
      <c r="E553" s="78" t="s">
        <v>114</v>
      </c>
      <c r="F553" s="78" t="s">
        <v>114</v>
      </c>
      <c r="G553" s="78" t="s">
        <v>114</v>
      </c>
      <c r="H553" s="78" t="s">
        <v>114</v>
      </c>
      <c r="I553" s="195">
        <v>29670.329670329669</v>
      </c>
      <c r="J553" s="195">
        <v>29670.329670329669</v>
      </c>
      <c r="K553" s="195">
        <v>26580.226213186816</v>
      </c>
      <c r="L553" s="79">
        <v>89.585206866666681</v>
      </c>
      <c r="M553" s="80">
        <v>89.585206866666681</v>
      </c>
    </row>
    <row r="554" spans="1:13" ht="15.75" customHeight="1" x14ac:dyDescent="0.25">
      <c r="A554" s="340" t="s">
        <v>377</v>
      </c>
      <c r="B554" s="337" t="s">
        <v>582</v>
      </c>
      <c r="C554" s="159" t="s">
        <v>200</v>
      </c>
      <c r="D554" s="60" t="s">
        <v>114</v>
      </c>
      <c r="E554" s="60" t="s">
        <v>114</v>
      </c>
      <c r="F554" s="60" t="s">
        <v>114</v>
      </c>
      <c r="G554" s="60" t="s">
        <v>114</v>
      </c>
      <c r="H554" s="60" t="s">
        <v>114</v>
      </c>
      <c r="I554" s="81">
        <v>329670.32967032969</v>
      </c>
      <c r="J554" s="81">
        <v>329670.32967032969</v>
      </c>
      <c r="K554" s="81">
        <v>295335.84681318683</v>
      </c>
      <c r="L554" s="61">
        <v>89.585206866666667</v>
      </c>
      <c r="M554" s="63">
        <v>89.585206866666667</v>
      </c>
    </row>
    <row r="555" spans="1:13" ht="15.75" customHeight="1" x14ac:dyDescent="0.25">
      <c r="A555" s="341"/>
      <c r="B555" s="338"/>
      <c r="C555" s="290" t="s">
        <v>199</v>
      </c>
      <c r="D555" s="60">
        <v>882</v>
      </c>
      <c r="E555" s="231" t="s">
        <v>219</v>
      </c>
      <c r="F555" s="60" t="s">
        <v>583</v>
      </c>
      <c r="G555" s="60">
        <v>800</v>
      </c>
      <c r="H555" s="60" t="s">
        <v>584</v>
      </c>
      <c r="I555" s="81">
        <v>300000</v>
      </c>
      <c r="J555" s="81">
        <v>300000</v>
      </c>
      <c r="K555" s="81">
        <v>268755.62060000002</v>
      </c>
      <c r="L555" s="61">
        <v>89.585206866666681</v>
      </c>
      <c r="M555" s="63">
        <v>89.585206866666681</v>
      </c>
    </row>
    <row r="556" spans="1:13" ht="15.75" customHeight="1" x14ac:dyDescent="0.25">
      <c r="A556" s="341"/>
      <c r="B556" s="338"/>
      <c r="C556" s="290" t="s">
        <v>195</v>
      </c>
      <c r="D556" s="60" t="s">
        <v>114</v>
      </c>
      <c r="E556" s="60" t="s">
        <v>114</v>
      </c>
      <c r="F556" s="60" t="s">
        <v>114</v>
      </c>
      <c r="G556" s="60" t="s">
        <v>114</v>
      </c>
      <c r="H556" s="60" t="s">
        <v>114</v>
      </c>
      <c r="I556" s="81">
        <v>0</v>
      </c>
      <c r="J556" s="81">
        <v>0</v>
      </c>
      <c r="K556" s="81">
        <v>0</v>
      </c>
      <c r="L556" s="61" t="s">
        <v>14</v>
      </c>
      <c r="M556" s="63" t="s">
        <v>14</v>
      </c>
    </row>
    <row r="557" spans="1:13" ht="15.75" customHeight="1" x14ac:dyDescent="0.25">
      <c r="A557" s="341"/>
      <c r="B557" s="338"/>
      <c r="C557" s="290" t="s">
        <v>194</v>
      </c>
      <c r="D557" s="60" t="s">
        <v>114</v>
      </c>
      <c r="E557" s="60" t="s">
        <v>114</v>
      </c>
      <c r="F557" s="60" t="s">
        <v>114</v>
      </c>
      <c r="G557" s="60" t="s">
        <v>114</v>
      </c>
      <c r="H557" s="60" t="s">
        <v>114</v>
      </c>
      <c r="I557" s="81">
        <v>0</v>
      </c>
      <c r="J557" s="81">
        <v>0</v>
      </c>
      <c r="K557" s="81">
        <v>0</v>
      </c>
      <c r="L557" s="61" t="s">
        <v>14</v>
      </c>
      <c r="M557" s="63" t="s">
        <v>14</v>
      </c>
    </row>
    <row r="558" spans="1:13" ht="15.75" customHeight="1" x14ac:dyDescent="0.25">
      <c r="A558" s="341"/>
      <c r="B558" s="338"/>
      <c r="C558" s="290" t="s">
        <v>193</v>
      </c>
      <c r="D558" s="60" t="s">
        <v>114</v>
      </c>
      <c r="E558" s="60" t="s">
        <v>114</v>
      </c>
      <c r="F558" s="60" t="s">
        <v>114</v>
      </c>
      <c r="G558" s="60" t="s">
        <v>114</v>
      </c>
      <c r="H558" s="60" t="s">
        <v>114</v>
      </c>
      <c r="I558" s="81">
        <v>0</v>
      </c>
      <c r="J558" s="81">
        <v>0</v>
      </c>
      <c r="K558" s="81">
        <v>0</v>
      </c>
      <c r="L558" s="61" t="s">
        <v>14</v>
      </c>
      <c r="M558" s="63" t="s">
        <v>14</v>
      </c>
    </row>
    <row r="559" spans="1:13" ht="15.75" customHeight="1" x14ac:dyDescent="0.25">
      <c r="A559" s="342"/>
      <c r="B559" s="339"/>
      <c r="C559" s="290" t="s">
        <v>192</v>
      </c>
      <c r="D559" s="49" t="s">
        <v>114</v>
      </c>
      <c r="E559" s="49" t="s">
        <v>114</v>
      </c>
      <c r="F559" s="49" t="s">
        <v>114</v>
      </c>
      <c r="G559" s="49" t="s">
        <v>114</v>
      </c>
      <c r="H559" s="49" t="s">
        <v>114</v>
      </c>
      <c r="I559" s="81">
        <v>29670.329670329669</v>
      </c>
      <c r="J559" s="81">
        <v>29670.329670329669</v>
      </c>
      <c r="K559" s="81">
        <v>26580.226213186816</v>
      </c>
      <c r="L559" s="61">
        <v>89.585206866666681</v>
      </c>
      <c r="M559" s="63">
        <v>89.585206866666681</v>
      </c>
    </row>
    <row r="560" spans="1:13" ht="15.75" customHeight="1" x14ac:dyDescent="0.25">
      <c r="A560" s="347" t="s">
        <v>617</v>
      </c>
      <c r="B560" s="344" t="s">
        <v>717</v>
      </c>
      <c r="C560" s="76" t="s">
        <v>200</v>
      </c>
      <c r="D560" s="78" t="s">
        <v>114</v>
      </c>
      <c r="E560" s="78" t="s">
        <v>114</v>
      </c>
      <c r="F560" s="78" t="s">
        <v>114</v>
      </c>
      <c r="G560" s="78" t="s">
        <v>114</v>
      </c>
      <c r="H560" s="78" t="s">
        <v>114</v>
      </c>
      <c r="I560" s="195">
        <v>977206.49799999991</v>
      </c>
      <c r="J560" s="195">
        <v>696993.78454999998</v>
      </c>
      <c r="K560" s="195">
        <v>678478.55245000008</v>
      </c>
      <c r="L560" s="79">
        <v>69.430417607599665</v>
      </c>
      <c r="M560" s="80">
        <v>97.343558506485977</v>
      </c>
    </row>
    <row r="561" spans="1:13" ht="15.75" customHeight="1" x14ac:dyDescent="0.25">
      <c r="A561" s="354"/>
      <c r="B561" s="352"/>
      <c r="C561" s="76" t="s">
        <v>199</v>
      </c>
      <c r="D561" s="78">
        <v>882</v>
      </c>
      <c r="E561" s="78" t="s">
        <v>114</v>
      </c>
      <c r="F561" s="78" t="s">
        <v>840</v>
      </c>
      <c r="G561" s="78" t="s">
        <v>114</v>
      </c>
      <c r="H561" s="78" t="s">
        <v>114</v>
      </c>
      <c r="I561" s="195">
        <v>571880.19799999997</v>
      </c>
      <c r="J561" s="195">
        <v>345352.97489000001</v>
      </c>
      <c r="K561" s="195">
        <v>327821.25927000004</v>
      </c>
      <c r="L561" s="79">
        <v>57.323415011827365</v>
      </c>
      <c r="M561" s="80">
        <v>94.923537107047053</v>
      </c>
    </row>
    <row r="562" spans="1:13" ht="15.75" customHeight="1" x14ac:dyDescent="0.25">
      <c r="A562" s="354"/>
      <c r="B562" s="352"/>
      <c r="C562" s="76" t="s">
        <v>195</v>
      </c>
      <c r="D562" s="78" t="s">
        <v>114</v>
      </c>
      <c r="E562" s="78" t="s">
        <v>114</v>
      </c>
      <c r="F562" s="78" t="s">
        <v>114</v>
      </c>
      <c r="G562" s="78" t="s">
        <v>114</v>
      </c>
      <c r="H562" s="78" t="s">
        <v>114</v>
      </c>
      <c r="I562" s="195">
        <v>403451.3</v>
      </c>
      <c r="J562" s="195">
        <v>351640.80965999997</v>
      </c>
      <c r="K562" s="195">
        <v>350657.29317999998</v>
      </c>
      <c r="L562" s="79">
        <v>86.914404087928332</v>
      </c>
      <c r="M562" s="80">
        <v>99.720306502265501</v>
      </c>
    </row>
    <row r="563" spans="1:13" ht="15.75" customHeight="1" x14ac:dyDescent="0.25">
      <c r="A563" s="354"/>
      <c r="B563" s="352"/>
      <c r="C563" s="76" t="s">
        <v>194</v>
      </c>
      <c r="D563" s="78" t="s">
        <v>114</v>
      </c>
      <c r="E563" s="78" t="s">
        <v>114</v>
      </c>
      <c r="F563" s="78" t="s">
        <v>114</v>
      </c>
      <c r="G563" s="78" t="s">
        <v>114</v>
      </c>
      <c r="H563" s="78" t="s">
        <v>114</v>
      </c>
      <c r="I563" s="195">
        <v>1875</v>
      </c>
      <c r="J563" s="195">
        <v>0</v>
      </c>
      <c r="K563" s="195">
        <v>0</v>
      </c>
      <c r="L563" s="79">
        <v>0</v>
      </c>
      <c r="M563" s="80" t="s">
        <v>14</v>
      </c>
    </row>
    <row r="564" spans="1:13" ht="15.75" customHeight="1" x14ac:dyDescent="0.25">
      <c r="A564" s="354"/>
      <c r="B564" s="352"/>
      <c r="C564" s="76" t="s">
        <v>193</v>
      </c>
      <c r="D564" s="78" t="s">
        <v>114</v>
      </c>
      <c r="E564" s="78" t="s">
        <v>114</v>
      </c>
      <c r="F564" s="78" t="s">
        <v>114</v>
      </c>
      <c r="G564" s="78" t="s">
        <v>114</v>
      </c>
      <c r="H564" s="78" t="s">
        <v>114</v>
      </c>
      <c r="I564" s="195">
        <v>0</v>
      </c>
      <c r="J564" s="195">
        <v>0</v>
      </c>
      <c r="K564" s="195">
        <v>0</v>
      </c>
      <c r="L564" s="79" t="s">
        <v>14</v>
      </c>
      <c r="M564" s="80" t="s">
        <v>14</v>
      </c>
    </row>
    <row r="565" spans="1:13" ht="15.75" customHeight="1" x14ac:dyDescent="0.25">
      <c r="A565" s="355"/>
      <c r="B565" s="353"/>
      <c r="C565" s="76" t="s">
        <v>192</v>
      </c>
      <c r="D565" s="78" t="s">
        <v>114</v>
      </c>
      <c r="E565" s="78" t="s">
        <v>114</v>
      </c>
      <c r="F565" s="78" t="s">
        <v>114</v>
      </c>
      <c r="G565" s="78" t="s">
        <v>114</v>
      </c>
      <c r="H565" s="78" t="s">
        <v>114</v>
      </c>
      <c r="I565" s="195">
        <v>0</v>
      </c>
      <c r="J565" s="195">
        <v>0</v>
      </c>
      <c r="K565" s="195">
        <v>0</v>
      </c>
      <c r="L565" s="79" t="s">
        <v>14</v>
      </c>
      <c r="M565" s="80" t="s">
        <v>14</v>
      </c>
    </row>
    <row r="566" spans="1:13" ht="15.75" customHeight="1" x14ac:dyDescent="0.25">
      <c r="A566" s="340" t="s">
        <v>688</v>
      </c>
      <c r="B566" s="337" t="s">
        <v>581</v>
      </c>
      <c r="C566" s="59" t="s">
        <v>200</v>
      </c>
      <c r="D566" s="49" t="s">
        <v>114</v>
      </c>
      <c r="E566" s="49" t="s">
        <v>114</v>
      </c>
      <c r="F566" s="49" t="s">
        <v>114</v>
      </c>
      <c r="G566" s="49" t="s">
        <v>114</v>
      </c>
      <c r="H566" s="49" t="s">
        <v>114</v>
      </c>
      <c r="I566" s="81">
        <v>449863.41</v>
      </c>
      <c r="J566" s="287">
        <v>391942.08491999999</v>
      </c>
      <c r="K566" s="287">
        <v>390634.71716999996</v>
      </c>
      <c r="L566" s="61">
        <v>86.834071961976193</v>
      </c>
      <c r="M566" s="63">
        <v>99.666438537656177</v>
      </c>
    </row>
    <row r="567" spans="1:13" ht="59.25" customHeight="1" x14ac:dyDescent="0.25">
      <c r="A567" s="341"/>
      <c r="B567" s="338"/>
      <c r="C567" s="64" t="s">
        <v>199</v>
      </c>
      <c r="D567" s="49">
        <v>882</v>
      </c>
      <c r="E567" s="231" t="s">
        <v>219</v>
      </c>
      <c r="F567" s="49" t="s">
        <v>889</v>
      </c>
      <c r="G567" s="49">
        <v>800</v>
      </c>
      <c r="H567" s="49" t="s">
        <v>471</v>
      </c>
      <c r="I567" s="81">
        <v>53932.11</v>
      </c>
      <c r="J567" s="81">
        <v>47200.034959999997</v>
      </c>
      <c r="K567" s="81">
        <v>46876.183689999998</v>
      </c>
      <c r="L567" s="61">
        <v>86.91702158510023</v>
      </c>
      <c r="M567" s="63">
        <v>99.313874936163813</v>
      </c>
    </row>
    <row r="568" spans="1:13" ht="15.75" customHeight="1" x14ac:dyDescent="0.25">
      <c r="A568" s="341"/>
      <c r="B568" s="338"/>
      <c r="C568" s="64" t="s">
        <v>195</v>
      </c>
      <c r="D568" s="60" t="s">
        <v>114</v>
      </c>
      <c r="E568" s="60" t="s">
        <v>114</v>
      </c>
      <c r="F568" s="60" t="s">
        <v>114</v>
      </c>
      <c r="G568" s="60" t="s">
        <v>114</v>
      </c>
      <c r="H568" s="60" t="s">
        <v>114</v>
      </c>
      <c r="I568" s="81">
        <v>395931.3</v>
      </c>
      <c r="J568" s="81">
        <v>344742.04995999997</v>
      </c>
      <c r="K568" s="81">
        <v>343758.53347999998</v>
      </c>
      <c r="L568" s="61">
        <v>86.822772910350864</v>
      </c>
      <c r="M568" s="63">
        <v>99.714709453020276</v>
      </c>
    </row>
    <row r="569" spans="1:13" ht="15.75" customHeight="1" x14ac:dyDescent="0.25">
      <c r="A569" s="341"/>
      <c r="B569" s="338"/>
      <c r="C569" s="64" t="s">
        <v>194</v>
      </c>
      <c r="D569" s="60" t="s">
        <v>114</v>
      </c>
      <c r="E569" s="60" t="s">
        <v>114</v>
      </c>
      <c r="F569" s="60" t="s">
        <v>114</v>
      </c>
      <c r="G569" s="60" t="s">
        <v>114</v>
      </c>
      <c r="H569" s="60" t="s">
        <v>114</v>
      </c>
      <c r="I569" s="81">
        <v>0</v>
      </c>
      <c r="J569" s="81">
        <v>0</v>
      </c>
      <c r="K569" s="81">
        <v>0</v>
      </c>
      <c r="L569" s="61" t="s">
        <v>14</v>
      </c>
      <c r="M569" s="63" t="s">
        <v>14</v>
      </c>
    </row>
    <row r="570" spans="1:13" ht="15.75" customHeight="1" x14ac:dyDescent="0.25">
      <c r="A570" s="341"/>
      <c r="B570" s="338"/>
      <c r="C570" s="64" t="s">
        <v>193</v>
      </c>
      <c r="D570" s="60" t="s">
        <v>114</v>
      </c>
      <c r="E570" s="60" t="s">
        <v>114</v>
      </c>
      <c r="F570" s="60" t="s">
        <v>114</v>
      </c>
      <c r="G570" s="60" t="s">
        <v>114</v>
      </c>
      <c r="H570" s="60" t="s">
        <v>114</v>
      </c>
      <c r="I570" s="81">
        <v>0</v>
      </c>
      <c r="J570" s="81">
        <v>0</v>
      </c>
      <c r="K570" s="81">
        <v>0</v>
      </c>
      <c r="L570" s="61" t="s">
        <v>14</v>
      </c>
      <c r="M570" s="63" t="s">
        <v>14</v>
      </c>
    </row>
    <row r="571" spans="1:13" ht="15.75" customHeight="1" x14ac:dyDescent="0.25">
      <c r="A571" s="342"/>
      <c r="B571" s="339"/>
      <c r="C571" s="64" t="s">
        <v>192</v>
      </c>
      <c r="D571" s="60" t="s">
        <v>114</v>
      </c>
      <c r="E571" s="60" t="s">
        <v>114</v>
      </c>
      <c r="F571" s="60" t="s">
        <v>114</v>
      </c>
      <c r="G571" s="60" t="s">
        <v>114</v>
      </c>
      <c r="H571" s="60" t="s">
        <v>114</v>
      </c>
      <c r="I571" s="81">
        <v>0</v>
      </c>
      <c r="J571" s="81">
        <v>0</v>
      </c>
      <c r="K571" s="81"/>
      <c r="L571" s="61" t="s">
        <v>14</v>
      </c>
      <c r="M571" s="63" t="s">
        <v>14</v>
      </c>
    </row>
    <row r="572" spans="1:13" ht="15.75" customHeight="1" x14ac:dyDescent="0.25">
      <c r="A572" s="340" t="s">
        <v>689</v>
      </c>
      <c r="B572" s="337" t="s">
        <v>405</v>
      </c>
      <c r="C572" s="59" t="s">
        <v>200</v>
      </c>
      <c r="D572" s="60" t="s">
        <v>114</v>
      </c>
      <c r="E572" s="60" t="s">
        <v>114</v>
      </c>
      <c r="F572" s="60" t="s">
        <v>114</v>
      </c>
      <c r="G572" s="60" t="s">
        <v>114</v>
      </c>
      <c r="H572" s="60" t="s">
        <v>114</v>
      </c>
      <c r="I572" s="81">
        <v>8604</v>
      </c>
      <c r="J572" s="81">
        <v>7980.2996999999996</v>
      </c>
      <c r="K572" s="81">
        <v>7839.5</v>
      </c>
      <c r="L572" s="61">
        <v>91.114597861459785</v>
      </c>
      <c r="M572" s="63">
        <v>98.23565899411021</v>
      </c>
    </row>
    <row r="573" spans="1:13" ht="15.75" customHeight="1" x14ac:dyDescent="0.25">
      <c r="A573" s="341"/>
      <c r="B573" s="338"/>
      <c r="C573" s="64" t="s">
        <v>199</v>
      </c>
      <c r="D573" s="49">
        <v>882</v>
      </c>
      <c r="E573" s="231" t="s">
        <v>219</v>
      </c>
      <c r="F573" s="49" t="s">
        <v>890</v>
      </c>
      <c r="G573" s="49">
        <v>800</v>
      </c>
      <c r="H573" s="49" t="s">
        <v>472</v>
      </c>
      <c r="I573" s="81">
        <v>1084</v>
      </c>
      <c r="J573" s="81">
        <v>1081.54</v>
      </c>
      <c r="K573" s="81">
        <v>940.74030000000005</v>
      </c>
      <c r="L573" s="61">
        <v>86.784160516605169</v>
      </c>
      <c r="M573" s="63">
        <v>86.981554080292923</v>
      </c>
    </row>
    <row r="574" spans="1:13" ht="15.75" customHeight="1" x14ac:dyDescent="0.25">
      <c r="A574" s="341"/>
      <c r="B574" s="338"/>
      <c r="C574" s="64" t="s">
        <v>195</v>
      </c>
      <c r="D574" s="49" t="s">
        <v>114</v>
      </c>
      <c r="E574" s="49" t="s">
        <v>114</v>
      </c>
      <c r="F574" s="49" t="s">
        <v>114</v>
      </c>
      <c r="G574" s="49" t="s">
        <v>114</v>
      </c>
      <c r="H574" s="49" t="s">
        <v>114</v>
      </c>
      <c r="I574" s="81">
        <v>7520</v>
      </c>
      <c r="J574" s="81">
        <v>6898.7596999999996</v>
      </c>
      <c r="K574" s="81">
        <v>6898.7596999999996</v>
      </c>
      <c r="L574" s="61">
        <v>91.738825797872337</v>
      </c>
      <c r="M574" s="63">
        <v>100</v>
      </c>
    </row>
    <row r="575" spans="1:13" ht="15.75" customHeight="1" x14ac:dyDescent="0.25">
      <c r="A575" s="341"/>
      <c r="B575" s="338"/>
      <c r="C575" s="64" t="s">
        <v>194</v>
      </c>
      <c r="D575" s="60" t="s">
        <v>114</v>
      </c>
      <c r="E575" s="60" t="s">
        <v>114</v>
      </c>
      <c r="F575" s="60" t="s">
        <v>114</v>
      </c>
      <c r="G575" s="60" t="s">
        <v>114</v>
      </c>
      <c r="H575" s="60" t="s">
        <v>114</v>
      </c>
      <c r="I575" s="81">
        <v>0</v>
      </c>
      <c r="J575" s="81">
        <v>0</v>
      </c>
      <c r="K575" s="81">
        <v>0</v>
      </c>
      <c r="L575" s="61" t="s">
        <v>14</v>
      </c>
      <c r="M575" s="63" t="s">
        <v>14</v>
      </c>
    </row>
    <row r="576" spans="1:13" ht="15.75" customHeight="1" x14ac:dyDescent="0.25">
      <c r="A576" s="341"/>
      <c r="B576" s="338"/>
      <c r="C576" s="64" t="s">
        <v>193</v>
      </c>
      <c r="D576" s="60" t="s">
        <v>114</v>
      </c>
      <c r="E576" s="60" t="s">
        <v>114</v>
      </c>
      <c r="F576" s="60" t="s">
        <v>114</v>
      </c>
      <c r="G576" s="60" t="s">
        <v>114</v>
      </c>
      <c r="H576" s="60" t="s">
        <v>114</v>
      </c>
      <c r="I576" s="81">
        <v>0</v>
      </c>
      <c r="J576" s="81">
        <v>0</v>
      </c>
      <c r="K576" s="81">
        <v>0</v>
      </c>
      <c r="L576" s="61" t="s">
        <v>14</v>
      </c>
      <c r="M576" s="63" t="s">
        <v>14</v>
      </c>
    </row>
    <row r="577" spans="1:13" ht="15.75" customHeight="1" x14ac:dyDescent="0.25">
      <c r="A577" s="342"/>
      <c r="B577" s="339"/>
      <c r="C577" s="64" t="s">
        <v>192</v>
      </c>
      <c r="D577" s="60" t="s">
        <v>114</v>
      </c>
      <c r="E577" s="60" t="s">
        <v>114</v>
      </c>
      <c r="F577" s="60" t="s">
        <v>114</v>
      </c>
      <c r="G577" s="60" t="s">
        <v>114</v>
      </c>
      <c r="H577" s="60" t="s">
        <v>114</v>
      </c>
      <c r="I577" s="81">
        <v>0</v>
      </c>
      <c r="J577" s="81">
        <v>0</v>
      </c>
      <c r="K577" s="81"/>
      <c r="L577" s="61" t="s">
        <v>14</v>
      </c>
      <c r="M577" s="63" t="s">
        <v>14</v>
      </c>
    </row>
    <row r="578" spans="1:13" ht="15.75" customHeight="1" x14ac:dyDescent="0.25">
      <c r="A578" s="340" t="s">
        <v>981</v>
      </c>
      <c r="B578" s="337" t="s">
        <v>406</v>
      </c>
      <c r="C578" s="59" t="s">
        <v>200</v>
      </c>
      <c r="D578" s="60" t="s">
        <v>114</v>
      </c>
      <c r="E578" s="60" t="s">
        <v>114</v>
      </c>
      <c r="F578" s="60" t="s">
        <v>114</v>
      </c>
      <c r="G578" s="60" t="s">
        <v>114</v>
      </c>
      <c r="H578" s="60" t="s">
        <v>114</v>
      </c>
      <c r="I578" s="81">
        <v>124627.1</v>
      </c>
      <c r="J578" s="287">
        <v>0</v>
      </c>
      <c r="K578" s="287">
        <v>0</v>
      </c>
      <c r="L578" s="61">
        <v>0</v>
      </c>
      <c r="M578" s="63" t="s">
        <v>14</v>
      </c>
    </row>
    <row r="579" spans="1:13" ht="15.75" customHeight="1" x14ac:dyDescent="0.25">
      <c r="A579" s="341"/>
      <c r="B579" s="338"/>
      <c r="C579" s="64" t="s">
        <v>199</v>
      </c>
      <c r="D579" s="60">
        <v>882</v>
      </c>
      <c r="E579" s="231" t="s">
        <v>219</v>
      </c>
      <c r="F579" s="60" t="s">
        <v>474</v>
      </c>
      <c r="G579" s="60">
        <v>800</v>
      </c>
      <c r="H579" s="60" t="s">
        <v>473</v>
      </c>
      <c r="I579" s="81">
        <v>124627.1</v>
      </c>
      <c r="J579" s="81">
        <v>0</v>
      </c>
      <c r="K579" s="81">
        <v>0</v>
      </c>
      <c r="L579" s="61">
        <v>0</v>
      </c>
      <c r="M579" s="63" t="s">
        <v>14</v>
      </c>
    </row>
    <row r="580" spans="1:13" ht="15.75" customHeight="1" x14ac:dyDescent="0.25">
      <c r="A580" s="341"/>
      <c r="B580" s="338"/>
      <c r="C580" s="64" t="s">
        <v>195</v>
      </c>
      <c r="D580" s="60" t="s">
        <v>114</v>
      </c>
      <c r="E580" s="60" t="s">
        <v>114</v>
      </c>
      <c r="F580" s="60" t="s">
        <v>114</v>
      </c>
      <c r="G580" s="60" t="s">
        <v>114</v>
      </c>
      <c r="H580" s="60" t="s">
        <v>114</v>
      </c>
      <c r="I580" s="81">
        <v>0</v>
      </c>
      <c r="J580" s="81">
        <v>0</v>
      </c>
      <c r="K580" s="81">
        <v>0</v>
      </c>
      <c r="L580" s="61" t="s">
        <v>14</v>
      </c>
      <c r="M580" s="63" t="s">
        <v>14</v>
      </c>
    </row>
    <row r="581" spans="1:13" ht="15.75" customHeight="1" x14ac:dyDescent="0.25">
      <c r="A581" s="341"/>
      <c r="B581" s="338"/>
      <c r="C581" s="64" t="s">
        <v>194</v>
      </c>
      <c r="D581" s="60" t="s">
        <v>114</v>
      </c>
      <c r="E581" s="60" t="s">
        <v>114</v>
      </c>
      <c r="F581" s="60" t="s">
        <v>114</v>
      </c>
      <c r="G581" s="60" t="s">
        <v>114</v>
      </c>
      <c r="H581" s="60" t="s">
        <v>114</v>
      </c>
      <c r="I581" s="81">
        <v>0</v>
      </c>
      <c r="J581" s="81">
        <v>0</v>
      </c>
      <c r="K581" s="81">
        <v>0</v>
      </c>
      <c r="L581" s="61" t="s">
        <v>14</v>
      </c>
      <c r="M581" s="63" t="s">
        <v>14</v>
      </c>
    </row>
    <row r="582" spans="1:13" ht="15.75" customHeight="1" x14ac:dyDescent="0.25">
      <c r="A582" s="341"/>
      <c r="B582" s="338"/>
      <c r="C582" s="64" t="s">
        <v>193</v>
      </c>
      <c r="D582" s="49" t="s">
        <v>114</v>
      </c>
      <c r="E582" s="49" t="s">
        <v>114</v>
      </c>
      <c r="F582" s="49" t="s">
        <v>114</v>
      </c>
      <c r="G582" s="49" t="s">
        <v>114</v>
      </c>
      <c r="H582" s="49" t="s">
        <v>114</v>
      </c>
      <c r="I582" s="81">
        <v>0</v>
      </c>
      <c r="J582" s="81">
        <v>0</v>
      </c>
      <c r="K582" s="81">
        <v>0</v>
      </c>
      <c r="L582" s="61" t="s">
        <v>14</v>
      </c>
      <c r="M582" s="63" t="s">
        <v>14</v>
      </c>
    </row>
    <row r="583" spans="1:13" ht="15.75" customHeight="1" x14ac:dyDescent="0.25">
      <c r="A583" s="342"/>
      <c r="B583" s="339"/>
      <c r="C583" s="64" t="s">
        <v>192</v>
      </c>
      <c r="D583" s="49" t="s">
        <v>114</v>
      </c>
      <c r="E583" s="49" t="s">
        <v>114</v>
      </c>
      <c r="F583" s="49" t="s">
        <v>114</v>
      </c>
      <c r="G583" s="49" t="s">
        <v>114</v>
      </c>
      <c r="H583" s="49" t="s">
        <v>114</v>
      </c>
      <c r="I583" s="81">
        <v>0</v>
      </c>
      <c r="J583" s="81">
        <v>0</v>
      </c>
      <c r="K583" s="81"/>
      <c r="L583" s="61" t="s">
        <v>14</v>
      </c>
      <c r="M583" s="63" t="s">
        <v>14</v>
      </c>
    </row>
    <row r="584" spans="1:13" ht="15.75" customHeight="1" x14ac:dyDescent="0.25">
      <c r="A584" s="340" t="s">
        <v>982</v>
      </c>
      <c r="B584" s="337" t="s">
        <v>685</v>
      </c>
      <c r="C584" s="59" t="s">
        <v>200</v>
      </c>
      <c r="D584" s="60" t="s">
        <v>114</v>
      </c>
      <c r="E584" s="60" t="s">
        <v>114</v>
      </c>
      <c r="F584" s="60" t="s">
        <v>114</v>
      </c>
      <c r="G584" s="60" t="s">
        <v>114</v>
      </c>
      <c r="H584" s="60" t="s">
        <v>114</v>
      </c>
      <c r="I584" s="81">
        <v>60103.788</v>
      </c>
      <c r="J584" s="81">
        <v>0</v>
      </c>
      <c r="K584" s="81">
        <v>0</v>
      </c>
      <c r="L584" s="61">
        <v>0</v>
      </c>
      <c r="M584" s="63" t="s">
        <v>14</v>
      </c>
    </row>
    <row r="585" spans="1:13" ht="15.75" customHeight="1" x14ac:dyDescent="0.25">
      <c r="A585" s="341"/>
      <c r="B585" s="338"/>
      <c r="C585" s="64" t="s">
        <v>199</v>
      </c>
      <c r="D585" s="60">
        <v>882</v>
      </c>
      <c r="E585" s="231" t="s">
        <v>219</v>
      </c>
      <c r="F585" s="60" t="s">
        <v>476</v>
      </c>
      <c r="G585" s="60">
        <v>800</v>
      </c>
      <c r="H585" s="60" t="s">
        <v>475</v>
      </c>
      <c r="I585" s="81">
        <v>60103.788</v>
      </c>
      <c r="J585" s="81">
        <v>0</v>
      </c>
      <c r="K585" s="81">
        <v>0</v>
      </c>
      <c r="L585" s="61">
        <v>0</v>
      </c>
      <c r="M585" s="63" t="s">
        <v>14</v>
      </c>
    </row>
    <row r="586" spans="1:13" ht="15.75" customHeight="1" x14ac:dyDescent="0.25">
      <c r="A586" s="341"/>
      <c r="B586" s="338"/>
      <c r="C586" s="64" t="s">
        <v>195</v>
      </c>
      <c r="D586" s="60" t="s">
        <v>114</v>
      </c>
      <c r="E586" s="60" t="s">
        <v>114</v>
      </c>
      <c r="F586" s="60" t="s">
        <v>114</v>
      </c>
      <c r="G586" s="60" t="s">
        <v>114</v>
      </c>
      <c r="H586" s="60" t="s">
        <v>114</v>
      </c>
      <c r="I586" s="81">
        <v>0</v>
      </c>
      <c r="J586" s="81">
        <v>0</v>
      </c>
      <c r="K586" s="81">
        <v>0</v>
      </c>
      <c r="L586" s="61" t="s">
        <v>14</v>
      </c>
      <c r="M586" s="63" t="s">
        <v>14</v>
      </c>
    </row>
    <row r="587" spans="1:13" ht="15.75" customHeight="1" x14ac:dyDescent="0.25">
      <c r="A587" s="341"/>
      <c r="B587" s="338"/>
      <c r="C587" s="64" t="s">
        <v>194</v>
      </c>
      <c r="D587" s="60" t="s">
        <v>114</v>
      </c>
      <c r="E587" s="60" t="s">
        <v>114</v>
      </c>
      <c r="F587" s="60" t="s">
        <v>114</v>
      </c>
      <c r="G587" s="60" t="s">
        <v>114</v>
      </c>
      <c r="H587" s="60" t="s">
        <v>114</v>
      </c>
      <c r="I587" s="81">
        <v>0</v>
      </c>
      <c r="J587" s="81">
        <v>0</v>
      </c>
      <c r="K587" s="81">
        <v>0</v>
      </c>
      <c r="L587" s="61" t="s">
        <v>14</v>
      </c>
      <c r="M587" s="63" t="s">
        <v>14</v>
      </c>
    </row>
    <row r="588" spans="1:13" ht="15.75" customHeight="1" x14ac:dyDescent="0.25">
      <c r="A588" s="341"/>
      <c r="B588" s="338"/>
      <c r="C588" s="64" t="s">
        <v>193</v>
      </c>
      <c r="D588" s="60" t="s">
        <v>114</v>
      </c>
      <c r="E588" s="60" t="s">
        <v>114</v>
      </c>
      <c r="F588" s="60" t="s">
        <v>114</v>
      </c>
      <c r="G588" s="60" t="s">
        <v>114</v>
      </c>
      <c r="H588" s="60" t="s">
        <v>114</v>
      </c>
      <c r="I588" s="81">
        <v>0</v>
      </c>
      <c r="J588" s="81">
        <v>0</v>
      </c>
      <c r="K588" s="81">
        <v>0</v>
      </c>
      <c r="L588" s="61" t="s">
        <v>14</v>
      </c>
      <c r="M588" s="63" t="s">
        <v>14</v>
      </c>
    </row>
    <row r="589" spans="1:13" ht="15.75" customHeight="1" x14ac:dyDescent="0.25">
      <c r="A589" s="342"/>
      <c r="B589" s="339"/>
      <c r="C589" s="64" t="s">
        <v>192</v>
      </c>
      <c r="D589" s="49" t="s">
        <v>114</v>
      </c>
      <c r="E589" s="49" t="s">
        <v>114</v>
      </c>
      <c r="F589" s="49" t="s">
        <v>114</v>
      </c>
      <c r="G589" s="49" t="s">
        <v>114</v>
      </c>
      <c r="H589" s="49" t="s">
        <v>114</v>
      </c>
      <c r="I589" s="81">
        <v>0</v>
      </c>
      <c r="J589" s="81">
        <v>0</v>
      </c>
      <c r="K589" s="81"/>
      <c r="L589" s="61" t="s">
        <v>14</v>
      </c>
      <c r="M589" s="63" t="s">
        <v>14</v>
      </c>
    </row>
    <row r="590" spans="1:13" ht="15.75" customHeight="1" x14ac:dyDescent="0.25">
      <c r="A590" s="340" t="s">
        <v>983</v>
      </c>
      <c r="B590" s="337" t="s">
        <v>186</v>
      </c>
      <c r="C590" s="59" t="s">
        <v>200</v>
      </c>
      <c r="D590" s="49" t="s">
        <v>114</v>
      </c>
      <c r="E590" s="49" t="s">
        <v>114</v>
      </c>
      <c r="F590" s="49" t="s">
        <v>114</v>
      </c>
      <c r="G590" s="49" t="s">
        <v>114</v>
      </c>
      <c r="H590" s="49" t="s">
        <v>114</v>
      </c>
      <c r="I590" s="81">
        <v>8000</v>
      </c>
      <c r="J590" s="81">
        <v>8000</v>
      </c>
      <c r="K590" s="81">
        <v>1896.57</v>
      </c>
      <c r="L590" s="61">
        <v>23.707124999999998</v>
      </c>
      <c r="M590" s="63">
        <v>23.707124999999998</v>
      </c>
    </row>
    <row r="591" spans="1:13" ht="15.75" customHeight="1" x14ac:dyDescent="0.25">
      <c r="A591" s="341"/>
      <c r="B591" s="338"/>
      <c r="C591" s="64" t="s">
        <v>199</v>
      </c>
      <c r="D591" s="60">
        <v>882</v>
      </c>
      <c r="E591" s="231" t="s">
        <v>219</v>
      </c>
      <c r="F591" s="60" t="s">
        <v>476</v>
      </c>
      <c r="G591" s="60">
        <v>200</v>
      </c>
      <c r="H591" s="60" t="s">
        <v>477</v>
      </c>
      <c r="I591" s="81">
        <v>8000</v>
      </c>
      <c r="J591" s="81">
        <v>8000</v>
      </c>
      <c r="K591" s="81">
        <v>1896.57</v>
      </c>
      <c r="L591" s="61">
        <v>23.707124999999998</v>
      </c>
      <c r="M591" s="63">
        <v>23.707124999999998</v>
      </c>
    </row>
    <row r="592" spans="1:13" ht="15.75" customHeight="1" x14ac:dyDescent="0.25">
      <c r="A592" s="341"/>
      <c r="B592" s="338"/>
      <c r="C592" s="64" t="s">
        <v>195</v>
      </c>
      <c r="D592" s="60" t="s">
        <v>114</v>
      </c>
      <c r="E592" s="60" t="s">
        <v>114</v>
      </c>
      <c r="F592" s="60" t="s">
        <v>114</v>
      </c>
      <c r="G592" s="60" t="s">
        <v>114</v>
      </c>
      <c r="H592" s="60" t="s">
        <v>114</v>
      </c>
      <c r="I592" s="81">
        <v>0</v>
      </c>
      <c r="J592" s="81">
        <v>0</v>
      </c>
      <c r="K592" s="81">
        <v>0</v>
      </c>
      <c r="L592" s="61" t="s">
        <v>14</v>
      </c>
      <c r="M592" s="63" t="s">
        <v>14</v>
      </c>
    </row>
    <row r="593" spans="1:13" ht="15.75" customHeight="1" x14ac:dyDescent="0.25">
      <c r="A593" s="341"/>
      <c r="B593" s="338"/>
      <c r="C593" s="64" t="s">
        <v>194</v>
      </c>
      <c r="D593" s="60" t="s">
        <v>114</v>
      </c>
      <c r="E593" s="60" t="s">
        <v>114</v>
      </c>
      <c r="F593" s="60" t="s">
        <v>114</v>
      </c>
      <c r="G593" s="60" t="s">
        <v>114</v>
      </c>
      <c r="H593" s="60" t="s">
        <v>114</v>
      </c>
      <c r="I593" s="81">
        <v>0</v>
      </c>
      <c r="J593" s="81">
        <v>0</v>
      </c>
      <c r="K593" s="81">
        <v>0</v>
      </c>
      <c r="L593" s="61" t="s">
        <v>14</v>
      </c>
      <c r="M593" s="63" t="s">
        <v>14</v>
      </c>
    </row>
    <row r="594" spans="1:13" ht="15.75" customHeight="1" x14ac:dyDescent="0.25">
      <c r="A594" s="341"/>
      <c r="B594" s="338"/>
      <c r="C594" s="64" t="s">
        <v>193</v>
      </c>
      <c r="D594" s="60" t="s">
        <v>114</v>
      </c>
      <c r="E594" s="60" t="s">
        <v>114</v>
      </c>
      <c r="F594" s="60" t="s">
        <v>114</v>
      </c>
      <c r="G594" s="60" t="s">
        <v>114</v>
      </c>
      <c r="H594" s="60" t="s">
        <v>114</v>
      </c>
      <c r="I594" s="81">
        <v>0</v>
      </c>
      <c r="J594" s="81">
        <v>0</v>
      </c>
      <c r="K594" s="81">
        <v>0</v>
      </c>
      <c r="L594" s="61" t="s">
        <v>14</v>
      </c>
      <c r="M594" s="63" t="s">
        <v>14</v>
      </c>
    </row>
    <row r="595" spans="1:13" ht="17.25" customHeight="1" x14ac:dyDescent="0.25">
      <c r="A595" s="342"/>
      <c r="B595" s="339"/>
      <c r="C595" s="64" t="s">
        <v>192</v>
      </c>
      <c r="D595" s="60" t="s">
        <v>114</v>
      </c>
      <c r="E595" s="60" t="s">
        <v>114</v>
      </c>
      <c r="F595" s="60" t="s">
        <v>114</v>
      </c>
      <c r="G595" s="60" t="s">
        <v>114</v>
      </c>
      <c r="H595" s="60" t="s">
        <v>114</v>
      </c>
      <c r="I595" s="81">
        <v>0</v>
      </c>
      <c r="J595" s="81">
        <v>0</v>
      </c>
      <c r="K595" s="81"/>
      <c r="L595" s="61" t="s">
        <v>14</v>
      </c>
      <c r="M595" s="63" t="s">
        <v>14</v>
      </c>
    </row>
    <row r="596" spans="1:13" ht="15.75" customHeight="1" x14ac:dyDescent="0.25">
      <c r="A596" s="340" t="s">
        <v>984</v>
      </c>
      <c r="B596" s="337" t="s">
        <v>529</v>
      </c>
      <c r="C596" s="59" t="s">
        <v>200</v>
      </c>
      <c r="D596" s="60" t="s">
        <v>114</v>
      </c>
      <c r="E596" s="60" t="s">
        <v>114</v>
      </c>
      <c r="F596" s="60" t="s">
        <v>114</v>
      </c>
      <c r="G596" s="60" t="s">
        <v>114</v>
      </c>
      <c r="H596" s="60" t="s">
        <v>114</v>
      </c>
      <c r="I596" s="81">
        <v>500</v>
      </c>
      <c r="J596" s="81">
        <v>438.19992999999999</v>
      </c>
      <c r="K596" s="81">
        <v>410.661</v>
      </c>
      <c r="L596" s="61">
        <v>82.132199999999997</v>
      </c>
      <c r="M596" s="63">
        <v>93.715441716296027</v>
      </c>
    </row>
    <row r="597" spans="1:13" ht="15.75" customHeight="1" x14ac:dyDescent="0.25">
      <c r="A597" s="341"/>
      <c r="B597" s="338"/>
      <c r="C597" s="64" t="s">
        <v>199</v>
      </c>
      <c r="D597" s="60">
        <v>882</v>
      </c>
      <c r="E597" s="231" t="s">
        <v>219</v>
      </c>
      <c r="F597" s="60" t="s">
        <v>476</v>
      </c>
      <c r="G597" s="60">
        <v>200</v>
      </c>
      <c r="H597" s="60" t="s">
        <v>478</v>
      </c>
      <c r="I597" s="81">
        <v>500</v>
      </c>
      <c r="J597" s="81">
        <v>438.19992999999999</v>
      </c>
      <c r="K597" s="81">
        <v>410.661</v>
      </c>
      <c r="L597" s="61">
        <v>82.132199999999997</v>
      </c>
      <c r="M597" s="63">
        <v>93.715441716296027</v>
      </c>
    </row>
    <row r="598" spans="1:13" ht="15.75" customHeight="1" x14ac:dyDescent="0.25">
      <c r="A598" s="341"/>
      <c r="B598" s="338"/>
      <c r="C598" s="64" t="s">
        <v>195</v>
      </c>
      <c r="D598" s="60" t="s">
        <v>114</v>
      </c>
      <c r="E598" s="60" t="s">
        <v>114</v>
      </c>
      <c r="F598" s="60" t="s">
        <v>114</v>
      </c>
      <c r="G598" s="60" t="s">
        <v>114</v>
      </c>
      <c r="H598" s="60" t="s">
        <v>114</v>
      </c>
      <c r="I598" s="81">
        <v>0</v>
      </c>
      <c r="J598" s="81">
        <v>0</v>
      </c>
      <c r="K598" s="81">
        <v>0</v>
      </c>
      <c r="L598" s="61" t="s">
        <v>14</v>
      </c>
      <c r="M598" s="63" t="s">
        <v>14</v>
      </c>
    </row>
    <row r="599" spans="1:13" ht="15.75" customHeight="1" x14ac:dyDescent="0.25">
      <c r="A599" s="341"/>
      <c r="B599" s="338"/>
      <c r="C599" s="64" t="s">
        <v>194</v>
      </c>
      <c r="D599" s="49" t="s">
        <v>114</v>
      </c>
      <c r="E599" s="49" t="s">
        <v>114</v>
      </c>
      <c r="F599" s="49" t="s">
        <v>114</v>
      </c>
      <c r="G599" s="49" t="s">
        <v>114</v>
      </c>
      <c r="H599" s="49" t="s">
        <v>114</v>
      </c>
      <c r="I599" s="81">
        <v>0</v>
      </c>
      <c r="J599" s="81">
        <v>0</v>
      </c>
      <c r="K599" s="81">
        <v>0</v>
      </c>
      <c r="L599" s="61" t="s">
        <v>14</v>
      </c>
      <c r="M599" s="63" t="s">
        <v>14</v>
      </c>
    </row>
    <row r="600" spans="1:13" ht="15.75" customHeight="1" x14ac:dyDescent="0.25">
      <c r="A600" s="341"/>
      <c r="B600" s="338"/>
      <c r="C600" s="64" t="s">
        <v>193</v>
      </c>
      <c r="D600" s="49" t="s">
        <v>114</v>
      </c>
      <c r="E600" s="49" t="s">
        <v>114</v>
      </c>
      <c r="F600" s="49" t="s">
        <v>114</v>
      </c>
      <c r="G600" s="49" t="s">
        <v>114</v>
      </c>
      <c r="H600" s="49" t="s">
        <v>114</v>
      </c>
      <c r="I600" s="81">
        <v>0</v>
      </c>
      <c r="J600" s="81">
        <v>0</v>
      </c>
      <c r="K600" s="81">
        <v>0</v>
      </c>
      <c r="L600" s="61" t="s">
        <v>14</v>
      </c>
      <c r="M600" s="63" t="s">
        <v>14</v>
      </c>
    </row>
    <row r="601" spans="1:13" ht="15.75" customHeight="1" x14ac:dyDescent="0.25">
      <c r="A601" s="342"/>
      <c r="B601" s="339"/>
      <c r="C601" s="64" t="s">
        <v>192</v>
      </c>
      <c r="D601" s="60" t="s">
        <v>114</v>
      </c>
      <c r="E601" s="60" t="s">
        <v>114</v>
      </c>
      <c r="F601" s="60" t="s">
        <v>114</v>
      </c>
      <c r="G601" s="60" t="s">
        <v>114</v>
      </c>
      <c r="H601" s="60" t="s">
        <v>114</v>
      </c>
      <c r="I601" s="81">
        <v>0</v>
      </c>
      <c r="J601" s="81">
        <v>0</v>
      </c>
      <c r="K601" s="81"/>
      <c r="L601" s="61" t="s">
        <v>14</v>
      </c>
      <c r="M601" s="63" t="s">
        <v>14</v>
      </c>
    </row>
    <row r="602" spans="1:13" ht="15.75" customHeight="1" x14ac:dyDescent="0.25">
      <c r="A602" s="340" t="s">
        <v>985</v>
      </c>
      <c r="B602" s="337" t="s">
        <v>686</v>
      </c>
      <c r="C602" s="59" t="s">
        <v>200</v>
      </c>
      <c r="D602" s="60" t="s">
        <v>114</v>
      </c>
      <c r="E602" s="60" t="s">
        <v>114</v>
      </c>
      <c r="F602" s="60" t="s">
        <v>114</v>
      </c>
      <c r="G602" s="60" t="s">
        <v>114</v>
      </c>
      <c r="H602" s="60" t="s">
        <v>114</v>
      </c>
      <c r="I602" s="81">
        <v>280000</v>
      </c>
      <c r="J602" s="81">
        <v>280000</v>
      </c>
      <c r="K602" s="81">
        <v>277697.10428000003</v>
      </c>
      <c r="L602" s="61">
        <v>99.177537242857156</v>
      </c>
      <c r="M602" s="63">
        <v>99.177537242857156</v>
      </c>
    </row>
    <row r="603" spans="1:13" ht="15.75" customHeight="1" x14ac:dyDescent="0.25">
      <c r="A603" s="341"/>
      <c r="B603" s="338"/>
      <c r="C603" s="64" t="s">
        <v>199</v>
      </c>
      <c r="D603" s="60">
        <v>882</v>
      </c>
      <c r="E603" s="231" t="s">
        <v>219</v>
      </c>
      <c r="F603" s="60" t="s">
        <v>480</v>
      </c>
      <c r="G603" s="60">
        <v>800</v>
      </c>
      <c r="H603" s="60" t="s">
        <v>479</v>
      </c>
      <c r="I603" s="81">
        <v>280000</v>
      </c>
      <c r="J603" s="81">
        <v>280000</v>
      </c>
      <c r="K603" s="81">
        <v>277697.10428000003</v>
      </c>
      <c r="L603" s="61">
        <v>99.177537242857156</v>
      </c>
      <c r="M603" s="63">
        <v>99.177537242857156</v>
      </c>
    </row>
    <row r="604" spans="1:13" ht="15.75" customHeight="1" x14ac:dyDescent="0.25">
      <c r="A604" s="341"/>
      <c r="B604" s="338"/>
      <c r="C604" s="64" t="s">
        <v>195</v>
      </c>
      <c r="D604" s="60" t="s">
        <v>114</v>
      </c>
      <c r="E604" s="60" t="s">
        <v>114</v>
      </c>
      <c r="F604" s="60" t="s">
        <v>114</v>
      </c>
      <c r="G604" s="60" t="s">
        <v>114</v>
      </c>
      <c r="H604" s="60" t="s">
        <v>114</v>
      </c>
      <c r="I604" s="81">
        <v>0</v>
      </c>
      <c r="J604" s="81">
        <v>0</v>
      </c>
      <c r="K604" s="81">
        <v>0</v>
      </c>
      <c r="L604" s="61" t="s">
        <v>14</v>
      </c>
      <c r="M604" s="63" t="s">
        <v>14</v>
      </c>
    </row>
    <row r="605" spans="1:13" ht="15.75" customHeight="1" x14ac:dyDescent="0.25">
      <c r="A605" s="341"/>
      <c r="B605" s="338"/>
      <c r="C605" s="64" t="s">
        <v>194</v>
      </c>
      <c r="D605" s="60" t="s">
        <v>114</v>
      </c>
      <c r="E605" s="60" t="s">
        <v>114</v>
      </c>
      <c r="F605" s="60" t="s">
        <v>114</v>
      </c>
      <c r="G605" s="60" t="s">
        <v>114</v>
      </c>
      <c r="H605" s="60" t="s">
        <v>114</v>
      </c>
      <c r="I605" s="81">
        <v>0</v>
      </c>
      <c r="J605" s="81">
        <v>0</v>
      </c>
      <c r="K605" s="81">
        <v>0</v>
      </c>
      <c r="L605" s="61" t="s">
        <v>14</v>
      </c>
      <c r="M605" s="63" t="s">
        <v>14</v>
      </c>
    </row>
    <row r="606" spans="1:13" ht="15.75" customHeight="1" x14ac:dyDescent="0.25">
      <c r="A606" s="341"/>
      <c r="B606" s="338"/>
      <c r="C606" s="64" t="s">
        <v>193</v>
      </c>
      <c r="D606" s="49" t="s">
        <v>114</v>
      </c>
      <c r="E606" s="49" t="s">
        <v>114</v>
      </c>
      <c r="F606" s="49" t="s">
        <v>114</v>
      </c>
      <c r="G606" s="49" t="s">
        <v>114</v>
      </c>
      <c r="H606" s="49" t="s">
        <v>114</v>
      </c>
      <c r="I606" s="81">
        <v>0</v>
      </c>
      <c r="J606" s="81">
        <v>0</v>
      </c>
      <c r="K606" s="81">
        <v>0</v>
      </c>
      <c r="L606" s="61" t="s">
        <v>14</v>
      </c>
      <c r="M606" s="63" t="s">
        <v>14</v>
      </c>
    </row>
    <row r="607" spans="1:13" ht="15.75" customHeight="1" x14ac:dyDescent="0.25">
      <c r="A607" s="342"/>
      <c r="B607" s="339"/>
      <c r="C607" s="64" t="s">
        <v>192</v>
      </c>
      <c r="D607" s="49" t="s">
        <v>114</v>
      </c>
      <c r="E607" s="49" t="s">
        <v>114</v>
      </c>
      <c r="F607" s="49" t="s">
        <v>114</v>
      </c>
      <c r="G607" s="49" t="s">
        <v>114</v>
      </c>
      <c r="H607" s="49" t="s">
        <v>114</v>
      </c>
      <c r="I607" s="81">
        <v>0</v>
      </c>
      <c r="J607" s="81">
        <v>0</v>
      </c>
      <c r="K607" s="81"/>
      <c r="L607" s="61" t="s">
        <v>14</v>
      </c>
      <c r="M607" s="63" t="s">
        <v>14</v>
      </c>
    </row>
    <row r="608" spans="1:13" ht="15.75" customHeight="1" x14ac:dyDescent="0.25">
      <c r="A608" s="340"/>
      <c r="B608" s="337" t="s">
        <v>1028</v>
      </c>
      <c r="C608" s="159" t="s">
        <v>200</v>
      </c>
      <c r="D608" s="60" t="s">
        <v>114</v>
      </c>
      <c r="E608" s="60" t="s">
        <v>114</v>
      </c>
      <c r="F608" s="60" t="s">
        <v>114</v>
      </c>
      <c r="G608" s="60" t="s">
        <v>114</v>
      </c>
      <c r="H608" s="60" t="s">
        <v>114</v>
      </c>
      <c r="I608" s="81">
        <v>8633.2000000000007</v>
      </c>
      <c r="J608" s="81">
        <v>8633.2000000000007</v>
      </c>
      <c r="K608" s="81">
        <v>0</v>
      </c>
      <c r="L608" s="61">
        <v>0</v>
      </c>
      <c r="M608" s="63">
        <v>0</v>
      </c>
    </row>
    <row r="609" spans="1:13" ht="20.25" customHeight="1" x14ac:dyDescent="0.25">
      <c r="A609" s="341"/>
      <c r="B609" s="338"/>
      <c r="C609" s="286" t="s">
        <v>199</v>
      </c>
      <c r="D609" s="60">
        <v>882</v>
      </c>
      <c r="E609" s="231" t="s">
        <v>219</v>
      </c>
      <c r="F609" s="60" t="s">
        <v>476</v>
      </c>
      <c r="G609" s="60">
        <v>200</v>
      </c>
      <c r="H609" s="60" t="s">
        <v>1029</v>
      </c>
      <c r="I609" s="81">
        <v>8633.2000000000007</v>
      </c>
      <c r="J609" s="81">
        <v>8633.2000000000007</v>
      </c>
      <c r="K609" s="81">
        <v>0</v>
      </c>
      <c r="L609" s="61">
        <v>0</v>
      </c>
      <c r="M609" s="63">
        <v>0</v>
      </c>
    </row>
    <row r="610" spans="1:13" ht="15.75" customHeight="1" x14ac:dyDescent="0.25">
      <c r="A610" s="341"/>
      <c r="B610" s="338"/>
      <c r="C610" s="286" t="s">
        <v>195</v>
      </c>
      <c r="D610" s="60" t="s">
        <v>114</v>
      </c>
      <c r="E610" s="60" t="s">
        <v>114</v>
      </c>
      <c r="F610" s="60" t="s">
        <v>114</v>
      </c>
      <c r="G610" s="60" t="s">
        <v>114</v>
      </c>
      <c r="H610" s="60" t="s">
        <v>114</v>
      </c>
      <c r="I610" s="81">
        <v>0</v>
      </c>
      <c r="J610" s="81">
        <v>0</v>
      </c>
      <c r="K610" s="81">
        <v>0</v>
      </c>
      <c r="L610" s="61" t="s">
        <v>14</v>
      </c>
      <c r="M610" s="63" t="s">
        <v>14</v>
      </c>
    </row>
    <row r="611" spans="1:13" ht="15.75" customHeight="1" x14ac:dyDescent="0.25">
      <c r="A611" s="341"/>
      <c r="B611" s="338"/>
      <c r="C611" s="286" t="s">
        <v>194</v>
      </c>
      <c r="D611" s="60" t="s">
        <v>114</v>
      </c>
      <c r="E611" s="60" t="s">
        <v>114</v>
      </c>
      <c r="F611" s="60" t="s">
        <v>114</v>
      </c>
      <c r="G611" s="60" t="s">
        <v>114</v>
      </c>
      <c r="H611" s="60" t="s">
        <v>114</v>
      </c>
      <c r="I611" s="81">
        <v>0</v>
      </c>
      <c r="J611" s="81">
        <v>0</v>
      </c>
      <c r="K611" s="81">
        <v>0</v>
      </c>
      <c r="L611" s="61" t="s">
        <v>14</v>
      </c>
      <c r="M611" s="63" t="s">
        <v>14</v>
      </c>
    </row>
    <row r="612" spans="1:13" ht="15.75" customHeight="1" x14ac:dyDescent="0.25">
      <c r="A612" s="341"/>
      <c r="B612" s="338"/>
      <c r="C612" s="286" t="s">
        <v>193</v>
      </c>
      <c r="D612" s="60" t="s">
        <v>114</v>
      </c>
      <c r="E612" s="60" t="s">
        <v>114</v>
      </c>
      <c r="F612" s="60" t="s">
        <v>114</v>
      </c>
      <c r="G612" s="60" t="s">
        <v>114</v>
      </c>
      <c r="H612" s="60" t="s">
        <v>114</v>
      </c>
      <c r="I612" s="81">
        <v>0</v>
      </c>
      <c r="J612" s="81">
        <v>0</v>
      </c>
      <c r="K612" s="81">
        <v>0</v>
      </c>
      <c r="L612" s="61" t="s">
        <v>14</v>
      </c>
      <c r="M612" s="63" t="s">
        <v>14</v>
      </c>
    </row>
    <row r="613" spans="1:13" ht="15.75" customHeight="1" x14ac:dyDescent="0.25">
      <c r="A613" s="342"/>
      <c r="B613" s="339"/>
      <c r="C613" s="286" t="s">
        <v>192</v>
      </c>
      <c r="D613" s="60" t="s">
        <v>114</v>
      </c>
      <c r="E613" s="60" t="s">
        <v>114</v>
      </c>
      <c r="F613" s="60" t="s">
        <v>114</v>
      </c>
      <c r="G613" s="60" t="s">
        <v>114</v>
      </c>
      <c r="H613" s="60" t="s">
        <v>114</v>
      </c>
      <c r="I613" s="81">
        <v>0</v>
      </c>
      <c r="J613" s="81">
        <v>0</v>
      </c>
      <c r="K613" s="81"/>
      <c r="L613" s="61" t="s">
        <v>14</v>
      </c>
      <c r="M613" s="63" t="s">
        <v>14</v>
      </c>
    </row>
    <row r="614" spans="1:13" ht="15.75" customHeight="1" x14ac:dyDescent="0.25">
      <c r="A614" s="340" t="s">
        <v>986</v>
      </c>
      <c r="B614" s="337" t="s">
        <v>407</v>
      </c>
      <c r="C614" s="59" t="s">
        <v>200</v>
      </c>
      <c r="D614" s="60" t="s">
        <v>114</v>
      </c>
      <c r="E614" s="60" t="s">
        <v>114</v>
      </c>
      <c r="F614" s="60" t="s">
        <v>114</v>
      </c>
      <c r="G614" s="60" t="s">
        <v>114</v>
      </c>
      <c r="H614" s="60" t="s">
        <v>114</v>
      </c>
      <c r="I614" s="81">
        <v>0</v>
      </c>
      <c r="J614" s="81">
        <v>0</v>
      </c>
      <c r="K614" s="81">
        <v>0</v>
      </c>
      <c r="L614" s="61" t="s">
        <v>14</v>
      </c>
      <c r="M614" s="63" t="s">
        <v>14</v>
      </c>
    </row>
    <row r="615" spans="1:13" ht="15.75" customHeight="1" x14ac:dyDescent="0.25">
      <c r="A615" s="341"/>
      <c r="B615" s="338"/>
      <c r="C615" s="64" t="s">
        <v>199</v>
      </c>
      <c r="D615" s="60" t="s">
        <v>114</v>
      </c>
      <c r="E615" s="60" t="s">
        <v>114</v>
      </c>
      <c r="F615" s="60" t="s">
        <v>114</v>
      </c>
      <c r="G615" s="60" t="s">
        <v>114</v>
      </c>
      <c r="H615" s="60" t="s">
        <v>114</v>
      </c>
      <c r="I615" s="81">
        <v>0</v>
      </c>
      <c r="J615" s="81">
        <v>0</v>
      </c>
      <c r="K615" s="81">
        <v>0</v>
      </c>
      <c r="L615" s="61" t="s">
        <v>14</v>
      </c>
      <c r="M615" s="63" t="s">
        <v>14</v>
      </c>
    </row>
    <row r="616" spans="1:13" ht="15.75" customHeight="1" x14ac:dyDescent="0.25">
      <c r="A616" s="341"/>
      <c r="B616" s="338"/>
      <c r="C616" s="64" t="s">
        <v>195</v>
      </c>
      <c r="D616" s="60" t="s">
        <v>114</v>
      </c>
      <c r="E616" s="60" t="s">
        <v>114</v>
      </c>
      <c r="F616" s="60" t="s">
        <v>114</v>
      </c>
      <c r="G616" s="60" t="s">
        <v>114</v>
      </c>
      <c r="H616" s="60" t="s">
        <v>114</v>
      </c>
      <c r="I616" s="81">
        <v>0</v>
      </c>
      <c r="J616" s="81">
        <v>0</v>
      </c>
      <c r="K616" s="81">
        <v>0</v>
      </c>
      <c r="L616" s="61" t="s">
        <v>14</v>
      </c>
      <c r="M616" s="63" t="s">
        <v>14</v>
      </c>
    </row>
    <row r="617" spans="1:13" ht="15.75" customHeight="1" x14ac:dyDescent="0.25">
      <c r="A617" s="341"/>
      <c r="B617" s="338"/>
      <c r="C617" s="64" t="s">
        <v>194</v>
      </c>
      <c r="D617" s="60" t="s">
        <v>114</v>
      </c>
      <c r="E617" s="60" t="s">
        <v>114</v>
      </c>
      <c r="F617" s="60" t="s">
        <v>114</v>
      </c>
      <c r="G617" s="60" t="s">
        <v>114</v>
      </c>
      <c r="H617" s="60" t="s">
        <v>114</v>
      </c>
      <c r="I617" s="81">
        <v>0</v>
      </c>
      <c r="J617" s="81">
        <v>0</v>
      </c>
      <c r="K617" s="81">
        <v>0</v>
      </c>
      <c r="L617" s="61" t="s">
        <v>14</v>
      </c>
      <c r="M617" s="63" t="s">
        <v>14</v>
      </c>
    </row>
    <row r="618" spans="1:13" ht="15.75" customHeight="1" x14ac:dyDescent="0.25">
      <c r="A618" s="341"/>
      <c r="B618" s="338"/>
      <c r="C618" s="64" t="s">
        <v>193</v>
      </c>
      <c r="D618" s="60" t="s">
        <v>114</v>
      </c>
      <c r="E618" s="60" t="s">
        <v>114</v>
      </c>
      <c r="F618" s="60" t="s">
        <v>114</v>
      </c>
      <c r="G618" s="60" t="s">
        <v>114</v>
      </c>
      <c r="H618" s="60" t="s">
        <v>114</v>
      </c>
      <c r="I618" s="81">
        <v>0</v>
      </c>
      <c r="J618" s="81">
        <v>0</v>
      </c>
      <c r="K618" s="81">
        <v>0</v>
      </c>
      <c r="L618" s="61" t="s">
        <v>14</v>
      </c>
      <c r="M618" s="63" t="s">
        <v>14</v>
      </c>
    </row>
    <row r="619" spans="1:13" ht="15.75" customHeight="1" x14ac:dyDescent="0.25">
      <c r="A619" s="342"/>
      <c r="B619" s="339"/>
      <c r="C619" s="64" t="s">
        <v>192</v>
      </c>
      <c r="D619" s="60" t="s">
        <v>114</v>
      </c>
      <c r="E619" s="60" t="s">
        <v>114</v>
      </c>
      <c r="F619" s="60" t="s">
        <v>114</v>
      </c>
      <c r="G619" s="60" t="s">
        <v>114</v>
      </c>
      <c r="H619" s="60" t="s">
        <v>114</v>
      </c>
      <c r="I619" s="81">
        <v>0</v>
      </c>
      <c r="J619" s="81">
        <v>0</v>
      </c>
      <c r="K619" s="81"/>
      <c r="L619" s="61" t="s">
        <v>14</v>
      </c>
      <c r="M619" s="63" t="s">
        <v>14</v>
      </c>
    </row>
    <row r="620" spans="1:13" ht="15.75" customHeight="1" x14ac:dyDescent="0.25">
      <c r="A620" s="340" t="s">
        <v>987</v>
      </c>
      <c r="B620" s="337" t="s">
        <v>408</v>
      </c>
      <c r="C620" s="59" t="s">
        <v>200</v>
      </c>
      <c r="D620" s="60" t="s">
        <v>114</v>
      </c>
      <c r="E620" s="60" t="s">
        <v>114</v>
      </c>
      <c r="F620" s="60" t="s">
        <v>114</v>
      </c>
      <c r="G620" s="60" t="s">
        <v>114</v>
      </c>
      <c r="H620" s="60" t="s">
        <v>114</v>
      </c>
      <c r="I620" s="81">
        <v>1875</v>
      </c>
      <c r="J620" s="81">
        <v>0</v>
      </c>
      <c r="K620" s="81">
        <v>0</v>
      </c>
      <c r="L620" s="61">
        <v>0</v>
      </c>
      <c r="M620" s="63" t="s">
        <v>14</v>
      </c>
    </row>
    <row r="621" spans="1:13" ht="15.75" customHeight="1" x14ac:dyDescent="0.25">
      <c r="A621" s="341"/>
      <c r="B621" s="338"/>
      <c r="C621" s="64" t="s">
        <v>199</v>
      </c>
      <c r="D621" s="49" t="s">
        <v>114</v>
      </c>
      <c r="E621" s="49" t="s">
        <v>114</v>
      </c>
      <c r="F621" s="49" t="s">
        <v>114</v>
      </c>
      <c r="G621" s="49" t="s">
        <v>114</v>
      </c>
      <c r="H621" s="49" t="s">
        <v>114</v>
      </c>
      <c r="I621" s="81">
        <v>0</v>
      </c>
      <c r="J621" s="81">
        <v>0</v>
      </c>
      <c r="K621" s="81">
        <v>0</v>
      </c>
      <c r="L621" s="61" t="s">
        <v>14</v>
      </c>
      <c r="M621" s="63" t="s">
        <v>14</v>
      </c>
    </row>
    <row r="622" spans="1:13" ht="15.75" customHeight="1" x14ac:dyDescent="0.25">
      <c r="A622" s="341"/>
      <c r="B622" s="338"/>
      <c r="C622" s="64" t="s">
        <v>195</v>
      </c>
      <c r="D622" s="49" t="s">
        <v>114</v>
      </c>
      <c r="E622" s="49" t="s">
        <v>114</v>
      </c>
      <c r="F622" s="49" t="s">
        <v>114</v>
      </c>
      <c r="G622" s="49" t="s">
        <v>114</v>
      </c>
      <c r="H622" s="49" t="s">
        <v>114</v>
      </c>
      <c r="I622" s="81">
        <v>0</v>
      </c>
      <c r="J622" s="81">
        <v>0</v>
      </c>
      <c r="K622" s="81">
        <v>0</v>
      </c>
      <c r="L622" s="61" t="s">
        <v>14</v>
      </c>
      <c r="M622" s="63" t="s">
        <v>14</v>
      </c>
    </row>
    <row r="623" spans="1:13" ht="15.75" customHeight="1" x14ac:dyDescent="0.25">
      <c r="A623" s="341"/>
      <c r="B623" s="338"/>
      <c r="C623" s="64" t="s">
        <v>194</v>
      </c>
      <c r="D623" s="60" t="s">
        <v>114</v>
      </c>
      <c r="E623" s="60" t="s">
        <v>114</v>
      </c>
      <c r="F623" s="60" t="s">
        <v>114</v>
      </c>
      <c r="G623" s="60" t="s">
        <v>114</v>
      </c>
      <c r="H623" s="60" t="s">
        <v>114</v>
      </c>
      <c r="I623" s="81">
        <v>1875</v>
      </c>
      <c r="J623" s="81"/>
      <c r="K623" s="81"/>
      <c r="L623" s="61">
        <v>0</v>
      </c>
      <c r="M623" s="63" t="s">
        <v>14</v>
      </c>
    </row>
    <row r="624" spans="1:13" ht="15.75" customHeight="1" x14ac:dyDescent="0.25">
      <c r="A624" s="341"/>
      <c r="B624" s="338"/>
      <c r="C624" s="64" t="s">
        <v>193</v>
      </c>
      <c r="D624" s="60" t="s">
        <v>114</v>
      </c>
      <c r="E624" s="60" t="s">
        <v>114</v>
      </c>
      <c r="F624" s="60" t="s">
        <v>114</v>
      </c>
      <c r="G624" s="60" t="s">
        <v>114</v>
      </c>
      <c r="H624" s="60" t="s">
        <v>114</v>
      </c>
      <c r="I624" s="81">
        <v>0</v>
      </c>
      <c r="J624" s="81">
        <v>0</v>
      </c>
      <c r="K624" s="81">
        <v>0</v>
      </c>
      <c r="L624" s="61" t="s">
        <v>14</v>
      </c>
      <c r="M624" s="63" t="s">
        <v>14</v>
      </c>
    </row>
    <row r="625" spans="1:13" ht="19.5" customHeight="1" x14ac:dyDescent="0.25">
      <c r="A625" s="342"/>
      <c r="B625" s="339"/>
      <c r="C625" s="64" t="s">
        <v>192</v>
      </c>
      <c r="D625" s="60" t="s">
        <v>114</v>
      </c>
      <c r="E625" s="60" t="s">
        <v>114</v>
      </c>
      <c r="F625" s="60" t="s">
        <v>114</v>
      </c>
      <c r="G625" s="60" t="s">
        <v>114</v>
      </c>
      <c r="H625" s="60" t="s">
        <v>114</v>
      </c>
      <c r="I625" s="81">
        <v>0</v>
      </c>
      <c r="J625" s="81">
        <v>0</v>
      </c>
      <c r="K625" s="81"/>
      <c r="L625" s="61" t="s">
        <v>14</v>
      </c>
      <c r="M625" s="63" t="s">
        <v>14</v>
      </c>
    </row>
    <row r="626" spans="1:13" ht="15.75" customHeight="1" x14ac:dyDescent="0.25">
      <c r="A626" s="340" t="s">
        <v>988</v>
      </c>
      <c r="B626" s="337" t="s">
        <v>409</v>
      </c>
      <c r="C626" s="159" t="s">
        <v>200</v>
      </c>
      <c r="D626" s="49" t="s">
        <v>114</v>
      </c>
      <c r="E626" s="49" t="s">
        <v>114</v>
      </c>
      <c r="F626" s="49" t="s">
        <v>114</v>
      </c>
      <c r="G626" s="49" t="s">
        <v>114</v>
      </c>
      <c r="H626" s="49" t="s">
        <v>114</v>
      </c>
      <c r="I626" s="81">
        <v>35000</v>
      </c>
      <c r="J626" s="81">
        <v>0</v>
      </c>
      <c r="K626" s="81">
        <v>0</v>
      </c>
      <c r="L626" s="62">
        <v>0</v>
      </c>
      <c r="M626" s="66" t="s">
        <v>14</v>
      </c>
    </row>
    <row r="627" spans="1:13" ht="15.75" customHeight="1" x14ac:dyDescent="0.25">
      <c r="A627" s="402"/>
      <c r="B627" s="338"/>
      <c r="C627" s="206" t="s">
        <v>199</v>
      </c>
      <c r="D627" s="49">
        <v>882</v>
      </c>
      <c r="E627" s="231" t="s">
        <v>219</v>
      </c>
      <c r="F627" s="49" t="s">
        <v>841</v>
      </c>
      <c r="G627" s="49">
        <v>800</v>
      </c>
      <c r="H627" s="49" t="s">
        <v>842</v>
      </c>
      <c r="I627" s="81">
        <v>35000</v>
      </c>
      <c r="J627" s="81">
        <v>0</v>
      </c>
      <c r="K627" s="81">
        <v>0</v>
      </c>
      <c r="L627" s="62">
        <v>0</v>
      </c>
      <c r="M627" s="66" t="s">
        <v>14</v>
      </c>
    </row>
    <row r="628" spans="1:13" ht="15.75" customHeight="1" x14ac:dyDescent="0.25">
      <c r="A628" s="402"/>
      <c r="B628" s="338"/>
      <c r="C628" s="206" t="s">
        <v>195</v>
      </c>
      <c r="D628" s="60" t="s">
        <v>114</v>
      </c>
      <c r="E628" s="60" t="s">
        <v>114</v>
      </c>
      <c r="F628" s="60" t="s">
        <v>114</v>
      </c>
      <c r="G628" s="60" t="s">
        <v>114</v>
      </c>
      <c r="H628" s="60" t="s">
        <v>114</v>
      </c>
      <c r="I628" s="81">
        <v>0</v>
      </c>
      <c r="J628" s="81">
        <v>0</v>
      </c>
      <c r="K628" s="81">
        <v>0</v>
      </c>
      <c r="L628" s="62" t="s">
        <v>14</v>
      </c>
      <c r="M628" s="66" t="s">
        <v>14</v>
      </c>
    </row>
    <row r="629" spans="1:13" ht="15.75" customHeight="1" x14ac:dyDescent="0.25">
      <c r="A629" s="402"/>
      <c r="B629" s="338"/>
      <c r="C629" s="206" t="s">
        <v>194</v>
      </c>
      <c r="D629" s="60" t="s">
        <v>114</v>
      </c>
      <c r="E629" s="60" t="s">
        <v>114</v>
      </c>
      <c r="F629" s="60" t="s">
        <v>114</v>
      </c>
      <c r="G629" s="60" t="s">
        <v>114</v>
      </c>
      <c r="H629" s="60" t="s">
        <v>114</v>
      </c>
      <c r="I629" s="81">
        <v>0</v>
      </c>
      <c r="J629" s="81">
        <v>0</v>
      </c>
      <c r="K629" s="81">
        <v>0</v>
      </c>
      <c r="L629" s="62" t="s">
        <v>14</v>
      </c>
      <c r="M629" s="66" t="s">
        <v>14</v>
      </c>
    </row>
    <row r="630" spans="1:13" ht="15.75" customHeight="1" x14ac:dyDescent="0.25">
      <c r="A630" s="402"/>
      <c r="B630" s="338"/>
      <c r="C630" s="206" t="s">
        <v>193</v>
      </c>
      <c r="D630" s="60" t="s">
        <v>114</v>
      </c>
      <c r="E630" s="60" t="s">
        <v>114</v>
      </c>
      <c r="F630" s="60" t="s">
        <v>114</v>
      </c>
      <c r="G630" s="60" t="s">
        <v>114</v>
      </c>
      <c r="H630" s="60" t="s">
        <v>114</v>
      </c>
      <c r="I630" s="81">
        <v>0</v>
      </c>
      <c r="J630" s="81">
        <v>0</v>
      </c>
      <c r="K630" s="81">
        <v>0</v>
      </c>
      <c r="L630" s="62" t="s">
        <v>14</v>
      </c>
      <c r="M630" s="66" t="s">
        <v>14</v>
      </c>
    </row>
    <row r="631" spans="1:13" ht="21.75" customHeight="1" x14ac:dyDescent="0.25">
      <c r="A631" s="403"/>
      <c r="B631" s="339"/>
      <c r="C631" s="206" t="s">
        <v>192</v>
      </c>
      <c r="D631" s="60" t="s">
        <v>114</v>
      </c>
      <c r="E631" s="60" t="s">
        <v>114</v>
      </c>
      <c r="F631" s="60" t="s">
        <v>114</v>
      </c>
      <c r="G631" s="60" t="s">
        <v>114</v>
      </c>
      <c r="H631" s="60" t="s">
        <v>114</v>
      </c>
      <c r="I631" s="81">
        <v>0</v>
      </c>
      <c r="J631" s="81">
        <v>0</v>
      </c>
      <c r="K631" s="81"/>
      <c r="L631" s="62" t="s">
        <v>14</v>
      </c>
      <c r="M631" s="66" t="s">
        <v>14</v>
      </c>
    </row>
    <row r="632" spans="1:13" ht="15.75" customHeight="1" x14ac:dyDescent="0.25">
      <c r="A632" s="347" t="s">
        <v>618</v>
      </c>
      <c r="B632" s="344" t="s">
        <v>728</v>
      </c>
      <c r="C632" s="76" t="s">
        <v>200</v>
      </c>
      <c r="D632" s="78" t="s">
        <v>114</v>
      </c>
      <c r="E632" s="78" t="s">
        <v>114</v>
      </c>
      <c r="F632" s="78" t="s">
        <v>114</v>
      </c>
      <c r="G632" s="78" t="s">
        <v>114</v>
      </c>
      <c r="H632" s="78" t="s">
        <v>114</v>
      </c>
      <c r="I632" s="195">
        <v>21138.6</v>
      </c>
      <c r="J632" s="195">
        <v>11590.6</v>
      </c>
      <c r="K632" s="195">
        <v>5470.35178</v>
      </c>
      <c r="L632" s="195">
        <v>25.878496116109869</v>
      </c>
      <c r="M632" s="195">
        <v>47.196450399461632</v>
      </c>
    </row>
    <row r="633" spans="1:13" ht="15.75" customHeight="1" x14ac:dyDescent="0.25">
      <c r="A633" s="354"/>
      <c r="B633" s="352"/>
      <c r="C633" s="76" t="s">
        <v>199</v>
      </c>
      <c r="D633" s="78">
        <v>882</v>
      </c>
      <c r="E633" s="78" t="s">
        <v>114</v>
      </c>
      <c r="F633" s="78" t="s">
        <v>843</v>
      </c>
      <c r="G633" s="78" t="s">
        <v>114</v>
      </c>
      <c r="H633" s="78" t="s">
        <v>114</v>
      </c>
      <c r="I633" s="195">
        <v>20488.599999999999</v>
      </c>
      <c r="J633" s="195">
        <v>10940.6</v>
      </c>
      <c r="K633" s="195">
        <v>4820.35178</v>
      </c>
      <c r="L633" s="195">
        <v>23.526994426168702</v>
      </c>
      <c r="M633" s="195">
        <v>44.059300038389118</v>
      </c>
    </row>
    <row r="634" spans="1:13" ht="15.75" customHeight="1" x14ac:dyDescent="0.25">
      <c r="A634" s="354"/>
      <c r="B634" s="352"/>
      <c r="C634" s="76" t="s">
        <v>195</v>
      </c>
      <c r="D634" s="78" t="s">
        <v>114</v>
      </c>
      <c r="E634" s="78" t="s">
        <v>114</v>
      </c>
      <c r="F634" s="78" t="s">
        <v>114</v>
      </c>
      <c r="G634" s="78" t="s">
        <v>114</v>
      </c>
      <c r="H634" s="78" t="s">
        <v>114</v>
      </c>
      <c r="I634" s="195">
        <v>650</v>
      </c>
      <c r="J634" s="195">
        <v>650</v>
      </c>
      <c r="K634" s="195">
        <v>650</v>
      </c>
      <c r="L634" s="195">
        <v>100</v>
      </c>
      <c r="M634" s="195">
        <v>100</v>
      </c>
    </row>
    <row r="635" spans="1:13" ht="15.75" customHeight="1" x14ac:dyDescent="0.25">
      <c r="A635" s="354"/>
      <c r="B635" s="352"/>
      <c r="C635" s="76" t="s">
        <v>194</v>
      </c>
      <c r="D635" s="78" t="s">
        <v>114</v>
      </c>
      <c r="E635" s="78" t="s">
        <v>114</v>
      </c>
      <c r="F635" s="78" t="s">
        <v>114</v>
      </c>
      <c r="G635" s="78" t="s">
        <v>114</v>
      </c>
      <c r="H635" s="78" t="s">
        <v>114</v>
      </c>
      <c r="I635" s="195">
        <v>0</v>
      </c>
      <c r="J635" s="195">
        <v>0</v>
      </c>
      <c r="K635" s="195">
        <v>0</v>
      </c>
      <c r="L635" s="90" t="s">
        <v>14</v>
      </c>
      <c r="M635" s="91" t="s">
        <v>14</v>
      </c>
    </row>
    <row r="636" spans="1:13" ht="15.75" customHeight="1" x14ac:dyDescent="0.25">
      <c r="A636" s="354"/>
      <c r="B636" s="352"/>
      <c r="C636" s="76" t="s">
        <v>193</v>
      </c>
      <c r="D636" s="78" t="s">
        <v>114</v>
      </c>
      <c r="E636" s="78" t="s">
        <v>114</v>
      </c>
      <c r="F636" s="78" t="s">
        <v>114</v>
      </c>
      <c r="G636" s="78" t="s">
        <v>114</v>
      </c>
      <c r="H636" s="78" t="s">
        <v>114</v>
      </c>
      <c r="I636" s="195">
        <v>0</v>
      </c>
      <c r="J636" s="195">
        <v>0</v>
      </c>
      <c r="K636" s="195">
        <v>0</v>
      </c>
      <c r="L636" s="90" t="s">
        <v>14</v>
      </c>
      <c r="M636" s="91" t="s">
        <v>14</v>
      </c>
    </row>
    <row r="637" spans="1:13" ht="15.75" customHeight="1" x14ac:dyDescent="0.25">
      <c r="A637" s="355"/>
      <c r="B637" s="353"/>
      <c r="C637" s="76" t="s">
        <v>192</v>
      </c>
      <c r="D637" s="78" t="s">
        <v>114</v>
      </c>
      <c r="E637" s="78" t="s">
        <v>114</v>
      </c>
      <c r="F637" s="78" t="s">
        <v>114</v>
      </c>
      <c r="G637" s="78" t="s">
        <v>114</v>
      </c>
      <c r="H637" s="78" t="s">
        <v>114</v>
      </c>
      <c r="I637" s="195">
        <v>0</v>
      </c>
      <c r="J637" s="195">
        <v>0</v>
      </c>
      <c r="K637" s="195">
        <v>0</v>
      </c>
      <c r="L637" s="90" t="s">
        <v>14</v>
      </c>
      <c r="M637" s="91" t="s">
        <v>14</v>
      </c>
    </row>
    <row r="638" spans="1:13" ht="15.75" customHeight="1" x14ac:dyDescent="0.25">
      <c r="A638" s="340" t="s">
        <v>691</v>
      </c>
      <c r="B638" s="337" t="s">
        <v>411</v>
      </c>
      <c r="C638" s="59" t="s">
        <v>200</v>
      </c>
      <c r="D638" s="60" t="s">
        <v>114</v>
      </c>
      <c r="E638" s="60" t="s">
        <v>114</v>
      </c>
      <c r="F638" s="60" t="s">
        <v>114</v>
      </c>
      <c r="G638" s="60" t="s">
        <v>114</v>
      </c>
      <c r="H638" s="60" t="s">
        <v>114</v>
      </c>
      <c r="I638" s="81">
        <v>738.6</v>
      </c>
      <c r="J638" s="81">
        <v>738.6</v>
      </c>
      <c r="K638" s="81">
        <v>738.6</v>
      </c>
      <c r="L638" s="62">
        <v>100</v>
      </c>
      <c r="M638" s="66">
        <v>100</v>
      </c>
    </row>
    <row r="639" spans="1:13" ht="15.75" customHeight="1" x14ac:dyDescent="0.25">
      <c r="A639" s="341"/>
      <c r="B639" s="338"/>
      <c r="C639" s="64" t="s">
        <v>199</v>
      </c>
      <c r="D639" s="60">
        <v>882</v>
      </c>
      <c r="E639" s="231" t="s">
        <v>219</v>
      </c>
      <c r="F639" s="60" t="s">
        <v>483</v>
      </c>
      <c r="G639" s="60">
        <v>800</v>
      </c>
      <c r="H639" s="60" t="s">
        <v>482</v>
      </c>
      <c r="I639" s="81">
        <v>88.6</v>
      </c>
      <c r="J639" s="81">
        <v>88.6</v>
      </c>
      <c r="K639" s="81">
        <v>88.6</v>
      </c>
      <c r="L639" s="62">
        <v>100</v>
      </c>
      <c r="M639" s="66">
        <v>100</v>
      </c>
    </row>
    <row r="640" spans="1:13" ht="15.75" customHeight="1" x14ac:dyDescent="0.25">
      <c r="A640" s="341"/>
      <c r="B640" s="338"/>
      <c r="C640" s="64" t="s">
        <v>195</v>
      </c>
      <c r="D640" s="60" t="s">
        <v>114</v>
      </c>
      <c r="E640" s="60" t="s">
        <v>114</v>
      </c>
      <c r="F640" s="60" t="s">
        <v>114</v>
      </c>
      <c r="G640" s="60" t="s">
        <v>114</v>
      </c>
      <c r="H640" s="60" t="s">
        <v>114</v>
      </c>
      <c r="I640" s="81">
        <v>650</v>
      </c>
      <c r="J640" s="81">
        <v>650</v>
      </c>
      <c r="K640" s="81">
        <v>650</v>
      </c>
      <c r="L640" s="62">
        <v>100</v>
      </c>
      <c r="M640" s="66">
        <v>100</v>
      </c>
    </row>
    <row r="641" spans="1:13" ht="15.75" customHeight="1" x14ac:dyDescent="0.25">
      <c r="A641" s="341"/>
      <c r="B641" s="338"/>
      <c r="C641" s="64" t="s">
        <v>194</v>
      </c>
      <c r="D641" s="60" t="s">
        <v>114</v>
      </c>
      <c r="E641" s="60" t="s">
        <v>114</v>
      </c>
      <c r="F641" s="60" t="s">
        <v>114</v>
      </c>
      <c r="G641" s="60" t="s">
        <v>114</v>
      </c>
      <c r="H641" s="60" t="s">
        <v>114</v>
      </c>
      <c r="I641" s="81">
        <v>0</v>
      </c>
      <c r="J641" s="81">
        <v>0</v>
      </c>
      <c r="K641" s="81">
        <v>0</v>
      </c>
      <c r="L641" s="62" t="s">
        <v>14</v>
      </c>
      <c r="M641" s="66" t="s">
        <v>14</v>
      </c>
    </row>
    <row r="642" spans="1:13" ht="15.75" customHeight="1" x14ac:dyDescent="0.25">
      <c r="A642" s="341"/>
      <c r="B642" s="338"/>
      <c r="C642" s="64" t="s">
        <v>193</v>
      </c>
      <c r="D642" s="49" t="s">
        <v>114</v>
      </c>
      <c r="E642" s="49" t="s">
        <v>114</v>
      </c>
      <c r="F642" s="49" t="s">
        <v>114</v>
      </c>
      <c r="G642" s="49" t="s">
        <v>114</v>
      </c>
      <c r="H642" s="49" t="s">
        <v>114</v>
      </c>
      <c r="I642" s="81">
        <v>0</v>
      </c>
      <c r="J642" s="81">
        <v>0</v>
      </c>
      <c r="K642" s="81">
        <v>0</v>
      </c>
      <c r="L642" s="62" t="s">
        <v>14</v>
      </c>
      <c r="M642" s="66" t="s">
        <v>14</v>
      </c>
    </row>
    <row r="643" spans="1:13" ht="15.75" customHeight="1" x14ac:dyDescent="0.25">
      <c r="A643" s="342"/>
      <c r="B643" s="339"/>
      <c r="C643" s="64" t="s">
        <v>192</v>
      </c>
      <c r="D643" s="49" t="s">
        <v>114</v>
      </c>
      <c r="E643" s="49" t="s">
        <v>114</v>
      </c>
      <c r="F643" s="49" t="s">
        <v>114</v>
      </c>
      <c r="G643" s="49" t="s">
        <v>114</v>
      </c>
      <c r="H643" s="49" t="s">
        <v>114</v>
      </c>
      <c r="I643" s="81">
        <v>0</v>
      </c>
      <c r="J643" s="287">
        <v>0</v>
      </c>
      <c r="K643" s="287"/>
      <c r="L643" s="62" t="s">
        <v>14</v>
      </c>
      <c r="M643" s="66" t="s">
        <v>14</v>
      </c>
    </row>
    <row r="644" spans="1:13" ht="15.75" customHeight="1" x14ac:dyDescent="0.25">
      <c r="A644" s="340" t="s">
        <v>989</v>
      </c>
      <c r="B644" s="337" t="s">
        <v>412</v>
      </c>
      <c r="C644" s="59" t="s">
        <v>200</v>
      </c>
      <c r="D644" s="60" t="s">
        <v>114</v>
      </c>
      <c r="E644" s="60" t="s">
        <v>114</v>
      </c>
      <c r="F644" s="60" t="s">
        <v>114</v>
      </c>
      <c r="G644" s="60" t="s">
        <v>114</v>
      </c>
      <c r="H644" s="60" t="s">
        <v>114</v>
      </c>
      <c r="I644" s="81">
        <v>9600</v>
      </c>
      <c r="J644" s="287">
        <v>4800</v>
      </c>
      <c r="K644" s="287">
        <v>163.71665999999999</v>
      </c>
      <c r="L644" s="62">
        <v>1.7053818749999998</v>
      </c>
      <c r="M644" s="66">
        <v>3.4107637499999996</v>
      </c>
    </row>
    <row r="645" spans="1:13" ht="15.75" customHeight="1" x14ac:dyDescent="0.25">
      <c r="A645" s="341"/>
      <c r="B645" s="338"/>
      <c r="C645" s="64" t="s">
        <v>199</v>
      </c>
      <c r="D645" s="60">
        <v>882</v>
      </c>
      <c r="E645" s="231" t="s">
        <v>219</v>
      </c>
      <c r="F645" s="60" t="s">
        <v>485</v>
      </c>
      <c r="G645" s="60">
        <v>800</v>
      </c>
      <c r="H645" s="60" t="s">
        <v>484</v>
      </c>
      <c r="I645" s="81">
        <v>9600</v>
      </c>
      <c r="J645" s="81">
        <v>4800</v>
      </c>
      <c r="K645" s="81">
        <v>163.71665999999999</v>
      </c>
      <c r="L645" s="62">
        <v>1.7053818749999998</v>
      </c>
      <c r="M645" s="66">
        <v>3.4107637499999996</v>
      </c>
    </row>
    <row r="646" spans="1:13" ht="15.75" customHeight="1" x14ac:dyDescent="0.25">
      <c r="A646" s="341"/>
      <c r="B646" s="338"/>
      <c r="C646" s="64" t="s">
        <v>195</v>
      </c>
      <c r="D646" s="60" t="s">
        <v>114</v>
      </c>
      <c r="E646" s="60" t="s">
        <v>114</v>
      </c>
      <c r="F646" s="60" t="s">
        <v>114</v>
      </c>
      <c r="G646" s="60" t="s">
        <v>114</v>
      </c>
      <c r="H646" s="60" t="s">
        <v>114</v>
      </c>
      <c r="I646" s="81">
        <v>0</v>
      </c>
      <c r="J646" s="287">
        <v>0</v>
      </c>
      <c r="K646" s="287">
        <v>0</v>
      </c>
      <c r="L646" s="62" t="s">
        <v>14</v>
      </c>
      <c r="M646" s="66" t="s">
        <v>14</v>
      </c>
    </row>
    <row r="647" spans="1:13" ht="15.75" customHeight="1" x14ac:dyDescent="0.25">
      <c r="A647" s="341"/>
      <c r="B647" s="338"/>
      <c r="C647" s="64" t="s">
        <v>194</v>
      </c>
      <c r="D647" s="60" t="s">
        <v>114</v>
      </c>
      <c r="E647" s="60" t="s">
        <v>114</v>
      </c>
      <c r="F647" s="60" t="s">
        <v>114</v>
      </c>
      <c r="G647" s="60" t="s">
        <v>114</v>
      </c>
      <c r="H647" s="60" t="s">
        <v>114</v>
      </c>
      <c r="I647" s="81">
        <v>0</v>
      </c>
      <c r="J647" s="287">
        <v>0</v>
      </c>
      <c r="K647" s="287">
        <v>0</v>
      </c>
      <c r="L647" s="62" t="s">
        <v>14</v>
      </c>
      <c r="M647" s="66" t="s">
        <v>14</v>
      </c>
    </row>
    <row r="648" spans="1:13" ht="15.75" customHeight="1" x14ac:dyDescent="0.25">
      <c r="A648" s="341"/>
      <c r="B648" s="338"/>
      <c r="C648" s="64" t="s">
        <v>193</v>
      </c>
      <c r="D648" s="60" t="s">
        <v>114</v>
      </c>
      <c r="E648" s="60" t="s">
        <v>114</v>
      </c>
      <c r="F648" s="60" t="s">
        <v>114</v>
      </c>
      <c r="G648" s="60" t="s">
        <v>114</v>
      </c>
      <c r="H648" s="60" t="s">
        <v>114</v>
      </c>
      <c r="I648" s="81">
        <v>0</v>
      </c>
      <c r="J648" s="287">
        <v>0</v>
      </c>
      <c r="K648" s="287">
        <v>0</v>
      </c>
      <c r="L648" s="62" t="s">
        <v>14</v>
      </c>
      <c r="M648" s="66" t="s">
        <v>14</v>
      </c>
    </row>
    <row r="649" spans="1:13" ht="15.75" customHeight="1" x14ac:dyDescent="0.25">
      <c r="A649" s="342"/>
      <c r="B649" s="339"/>
      <c r="C649" s="64" t="s">
        <v>192</v>
      </c>
      <c r="D649" s="49" t="s">
        <v>114</v>
      </c>
      <c r="E649" s="49" t="s">
        <v>114</v>
      </c>
      <c r="F649" s="49" t="s">
        <v>114</v>
      </c>
      <c r="G649" s="49" t="s">
        <v>114</v>
      </c>
      <c r="H649" s="49" t="s">
        <v>114</v>
      </c>
      <c r="I649" s="81">
        <v>0</v>
      </c>
      <c r="J649" s="287">
        <v>0</v>
      </c>
      <c r="K649" s="287"/>
      <c r="L649" s="62" t="s">
        <v>14</v>
      </c>
      <c r="M649" s="66" t="s">
        <v>14</v>
      </c>
    </row>
    <row r="650" spans="1:13" ht="15.75" customHeight="1" x14ac:dyDescent="0.25">
      <c r="A650" s="340" t="s">
        <v>990</v>
      </c>
      <c r="B650" s="337" t="s">
        <v>413</v>
      </c>
      <c r="C650" s="59" t="s">
        <v>200</v>
      </c>
      <c r="D650" s="49" t="s">
        <v>114</v>
      </c>
      <c r="E650" s="49" t="s">
        <v>114</v>
      </c>
      <c r="F650" s="49" t="s">
        <v>114</v>
      </c>
      <c r="G650" s="49" t="s">
        <v>114</v>
      </c>
      <c r="H650" s="49" t="s">
        <v>114</v>
      </c>
      <c r="I650" s="81">
        <v>6000</v>
      </c>
      <c r="J650" s="81">
        <v>3000</v>
      </c>
      <c r="K650" s="81">
        <v>2856.7014600000002</v>
      </c>
      <c r="L650" s="62">
        <v>47.611691000000008</v>
      </c>
      <c r="M650" s="66">
        <v>95.223382000000015</v>
      </c>
    </row>
    <row r="651" spans="1:13" ht="15.75" customHeight="1" x14ac:dyDescent="0.25">
      <c r="A651" s="341"/>
      <c r="B651" s="338"/>
      <c r="C651" s="64" t="s">
        <v>199</v>
      </c>
      <c r="D651" s="60">
        <v>882</v>
      </c>
      <c r="E651" s="231" t="s">
        <v>219</v>
      </c>
      <c r="F651" s="60" t="s">
        <v>485</v>
      </c>
      <c r="G651" s="60">
        <v>800</v>
      </c>
      <c r="H651" s="60" t="s">
        <v>486</v>
      </c>
      <c r="I651" s="81">
        <v>6000</v>
      </c>
      <c r="J651" s="81">
        <v>3000</v>
      </c>
      <c r="K651" s="81">
        <v>2856.7014600000002</v>
      </c>
      <c r="L651" s="62">
        <v>47.611691000000008</v>
      </c>
      <c r="M651" s="66">
        <v>95.223382000000015</v>
      </c>
    </row>
    <row r="652" spans="1:13" ht="15.75" customHeight="1" x14ac:dyDescent="0.25">
      <c r="A652" s="341"/>
      <c r="B652" s="338"/>
      <c r="C652" s="64" t="s">
        <v>195</v>
      </c>
      <c r="D652" s="60" t="s">
        <v>114</v>
      </c>
      <c r="E652" s="60" t="s">
        <v>114</v>
      </c>
      <c r="F652" s="60" t="s">
        <v>114</v>
      </c>
      <c r="G652" s="60" t="s">
        <v>114</v>
      </c>
      <c r="H652" s="60" t="s">
        <v>114</v>
      </c>
      <c r="I652" s="81">
        <v>0</v>
      </c>
      <c r="J652" s="81">
        <v>0</v>
      </c>
      <c r="K652" s="81">
        <v>0</v>
      </c>
      <c r="L652" s="62" t="s">
        <v>14</v>
      </c>
      <c r="M652" s="66" t="s">
        <v>14</v>
      </c>
    </row>
    <row r="653" spans="1:13" ht="15.75" customHeight="1" x14ac:dyDescent="0.25">
      <c r="A653" s="341"/>
      <c r="B653" s="338"/>
      <c r="C653" s="64" t="s">
        <v>194</v>
      </c>
      <c r="D653" s="60" t="s">
        <v>114</v>
      </c>
      <c r="E653" s="60" t="s">
        <v>114</v>
      </c>
      <c r="F653" s="60" t="s">
        <v>114</v>
      </c>
      <c r="G653" s="60" t="s">
        <v>114</v>
      </c>
      <c r="H653" s="60" t="s">
        <v>114</v>
      </c>
      <c r="I653" s="81">
        <v>0</v>
      </c>
      <c r="J653" s="81">
        <v>0</v>
      </c>
      <c r="K653" s="81">
        <v>0</v>
      </c>
      <c r="L653" s="62" t="s">
        <v>14</v>
      </c>
      <c r="M653" s="66" t="s">
        <v>14</v>
      </c>
    </row>
    <row r="654" spans="1:13" ht="15.75" customHeight="1" x14ac:dyDescent="0.25">
      <c r="A654" s="341"/>
      <c r="B654" s="338"/>
      <c r="C654" s="64" t="s">
        <v>193</v>
      </c>
      <c r="D654" s="60" t="s">
        <v>114</v>
      </c>
      <c r="E654" s="60" t="s">
        <v>114</v>
      </c>
      <c r="F654" s="60" t="s">
        <v>114</v>
      </c>
      <c r="G654" s="60" t="s">
        <v>114</v>
      </c>
      <c r="H654" s="60" t="s">
        <v>114</v>
      </c>
      <c r="I654" s="81">
        <v>0</v>
      </c>
      <c r="J654" s="81">
        <v>0</v>
      </c>
      <c r="K654" s="81">
        <v>0</v>
      </c>
      <c r="L654" s="62" t="s">
        <v>14</v>
      </c>
      <c r="M654" s="66" t="s">
        <v>14</v>
      </c>
    </row>
    <row r="655" spans="1:13" ht="15.75" customHeight="1" x14ac:dyDescent="0.25">
      <c r="A655" s="342"/>
      <c r="B655" s="339"/>
      <c r="C655" s="64" t="s">
        <v>192</v>
      </c>
      <c r="D655" s="60" t="s">
        <v>114</v>
      </c>
      <c r="E655" s="60" t="s">
        <v>114</v>
      </c>
      <c r="F655" s="60" t="s">
        <v>114</v>
      </c>
      <c r="G655" s="60" t="s">
        <v>114</v>
      </c>
      <c r="H655" s="60" t="s">
        <v>114</v>
      </c>
      <c r="I655" s="81">
        <v>0</v>
      </c>
      <c r="J655" s="81">
        <v>0</v>
      </c>
      <c r="K655" s="81"/>
      <c r="L655" s="62" t="s">
        <v>14</v>
      </c>
      <c r="M655" s="66" t="s">
        <v>14</v>
      </c>
    </row>
    <row r="656" spans="1:13" ht="15.75" customHeight="1" x14ac:dyDescent="0.25">
      <c r="A656" s="340" t="s">
        <v>991</v>
      </c>
      <c r="B656" s="337" t="s">
        <v>414</v>
      </c>
      <c r="C656" s="59" t="s">
        <v>200</v>
      </c>
      <c r="D656" s="60" t="s">
        <v>114</v>
      </c>
      <c r="E656" s="60" t="s">
        <v>114</v>
      </c>
      <c r="F656" s="60" t="s">
        <v>114</v>
      </c>
      <c r="G656" s="60" t="s">
        <v>114</v>
      </c>
      <c r="H656" s="60" t="s">
        <v>114</v>
      </c>
      <c r="I656" s="81">
        <v>4800</v>
      </c>
      <c r="J656" s="287">
        <v>3052</v>
      </c>
      <c r="K656" s="287">
        <v>1711.33366</v>
      </c>
      <c r="L656" s="62">
        <v>35.652784583333336</v>
      </c>
      <c r="M656" s="66">
        <v>56.07253145478375</v>
      </c>
    </row>
    <row r="657" spans="1:13" ht="15.75" customHeight="1" x14ac:dyDescent="0.25">
      <c r="A657" s="341"/>
      <c r="B657" s="338"/>
      <c r="C657" s="64" t="s">
        <v>199</v>
      </c>
      <c r="D657" s="60">
        <v>882</v>
      </c>
      <c r="E657" s="231" t="s">
        <v>219</v>
      </c>
      <c r="F657" s="60" t="s">
        <v>485</v>
      </c>
      <c r="G657" s="60">
        <v>800</v>
      </c>
      <c r="H657" s="60" t="s">
        <v>487</v>
      </c>
      <c r="I657" s="81">
        <v>4800</v>
      </c>
      <c r="J657" s="81">
        <v>3052</v>
      </c>
      <c r="K657" s="81">
        <v>1711.33366</v>
      </c>
      <c r="L657" s="62">
        <v>35.652784583333336</v>
      </c>
      <c r="M657" s="66">
        <v>56.07253145478375</v>
      </c>
    </row>
    <row r="658" spans="1:13" ht="15.75" customHeight="1" x14ac:dyDescent="0.25">
      <c r="A658" s="341"/>
      <c r="B658" s="338"/>
      <c r="C658" s="64" t="s">
        <v>195</v>
      </c>
      <c r="D658" s="49" t="s">
        <v>114</v>
      </c>
      <c r="E658" s="49" t="s">
        <v>114</v>
      </c>
      <c r="F658" s="49" t="s">
        <v>114</v>
      </c>
      <c r="G658" s="49" t="s">
        <v>114</v>
      </c>
      <c r="H658" s="49" t="s">
        <v>114</v>
      </c>
      <c r="I658" s="81">
        <v>0</v>
      </c>
      <c r="J658" s="81">
        <v>0</v>
      </c>
      <c r="K658" s="81">
        <v>0</v>
      </c>
      <c r="L658" s="62" t="s">
        <v>14</v>
      </c>
      <c r="M658" s="66" t="s">
        <v>14</v>
      </c>
    </row>
    <row r="659" spans="1:13" ht="15.75" customHeight="1" x14ac:dyDescent="0.25">
      <c r="A659" s="341"/>
      <c r="B659" s="338"/>
      <c r="C659" s="64" t="s">
        <v>194</v>
      </c>
      <c r="D659" s="49" t="s">
        <v>114</v>
      </c>
      <c r="E659" s="49" t="s">
        <v>114</v>
      </c>
      <c r="F659" s="49" t="s">
        <v>114</v>
      </c>
      <c r="G659" s="49" t="s">
        <v>114</v>
      </c>
      <c r="H659" s="49" t="s">
        <v>114</v>
      </c>
      <c r="I659" s="81">
        <v>0</v>
      </c>
      <c r="J659" s="81">
        <v>0</v>
      </c>
      <c r="K659" s="81">
        <v>0</v>
      </c>
      <c r="L659" s="62" t="s">
        <v>14</v>
      </c>
      <c r="M659" s="66" t="s">
        <v>14</v>
      </c>
    </row>
    <row r="660" spans="1:13" ht="15.75" customHeight="1" x14ac:dyDescent="0.25">
      <c r="A660" s="341"/>
      <c r="B660" s="338"/>
      <c r="C660" s="64" t="s">
        <v>193</v>
      </c>
      <c r="D660" s="60" t="s">
        <v>114</v>
      </c>
      <c r="E660" s="60" t="s">
        <v>114</v>
      </c>
      <c r="F660" s="60" t="s">
        <v>114</v>
      </c>
      <c r="G660" s="60" t="s">
        <v>114</v>
      </c>
      <c r="H660" s="60" t="s">
        <v>114</v>
      </c>
      <c r="I660" s="81">
        <v>0</v>
      </c>
      <c r="J660" s="81">
        <v>0</v>
      </c>
      <c r="K660" s="81">
        <v>0</v>
      </c>
      <c r="L660" s="62" t="s">
        <v>14</v>
      </c>
      <c r="M660" s="66" t="s">
        <v>14</v>
      </c>
    </row>
    <row r="661" spans="1:13" ht="15.75" customHeight="1" x14ac:dyDescent="0.25">
      <c r="A661" s="342"/>
      <c r="B661" s="339"/>
      <c r="C661" s="64" t="s">
        <v>192</v>
      </c>
      <c r="D661" s="60" t="s">
        <v>114</v>
      </c>
      <c r="E661" s="60" t="s">
        <v>114</v>
      </c>
      <c r="F661" s="60" t="s">
        <v>114</v>
      </c>
      <c r="G661" s="60" t="s">
        <v>114</v>
      </c>
      <c r="H661" s="60" t="s">
        <v>114</v>
      </c>
      <c r="I661" s="81">
        <v>0</v>
      </c>
      <c r="J661" s="81">
        <v>0</v>
      </c>
      <c r="K661" s="81"/>
      <c r="L661" s="62" t="s">
        <v>14</v>
      </c>
      <c r="M661" s="66" t="s">
        <v>14</v>
      </c>
    </row>
    <row r="662" spans="1:13" ht="15.75" customHeight="1" x14ac:dyDescent="0.25">
      <c r="A662" s="340" t="s">
        <v>992</v>
      </c>
      <c r="B662" s="337" t="s">
        <v>993</v>
      </c>
      <c r="C662" s="159" t="s">
        <v>200</v>
      </c>
      <c r="D662" s="60" t="s">
        <v>114</v>
      </c>
      <c r="E662" s="60" t="s">
        <v>114</v>
      </c>
      <c r="F662" s="60" t="s">
        <v>114</v>
      </c>
      <c r="G662" s="60" t="s">
        <v>114</v>
      </c>
      <c r="H662" s="60" t="s">
        <v>114</v>
      </c>
      <c r="I662" s="81">
        <v>0</v>
      </c>
      <c r="J662" s="287">
        <v>0</v>
      </c>
      <c r="K662" s="287">
        <v>0</v>
      </c>
      <c r="L662" s="62" t="s">
        <v>14</v>
      </c>
      <c r="M662" s="66" t="s">
        <v>14</v>
      </c>
    </row>
    <row r="663" spans="1:13" ht="15.75" customHeight="1" x14ac:dyDescent="0.25">
      <c r="A663" s="341"/>
      <c r="B663" s="338"/>
      <c r="C663" s="290" t="s">
        <v>199</v>
      </c>
      <c r="D663" s="49" t="s">
        <v>114</v>
      </c>
      <c r="E663" s="49" t="s">
        <v>114</v>
      </c>
      <c r="F663" s="49" t="s">
        <v>114</v>
      </c>
      <c r="G663" s="49" t="s">
        <v>114</v>
      </c>
      <c r="H663" s="49" t="s">
        <v>114</v>
      </c>
      <c r="I663" s="81">
        <v>0</v>
      </c>
      <c r="J663" s="81">
        <v>0</v>
      </c>
      <c r="K663" s="81">
        <v>0</v>
      </c>
      <c r="L663" s="62" t="s">
        <v>14</v>
      </c>
      <c r="M663" s="66" t="s">
        <v>14</v>
      </c>
    </row>
    <row r="664" spans="1:13" ht="15.75" customHeight="1" x14ac:dyDescent="0.25">
      <c r="A664" s="341"/>
      <c r="B664" s="338"/>
      <c r="C664" s="290" t="s">
        <v>195</v>
      </c>
      <c r="D664" s="49" t="s">
        <v>114</v>
      </c>
      <c r="E664" s="49" t="s">
        <v>114</v>
      </c>
      <c r="F664" s="49" t="s">
        <v>114</v>
      </c>
      <c r="G664" s="49" t="s">
        <v>114</v>
      </c>
      <c r="H664" s="49" t="s">
        <v>114</v>
      </c>
      <c r="I664" s="81">
        <v>0</v>
      </c>
      <c r="J664" s="81">
        <v>0</v>
      </c>
      <c r="K664" s="81">
        <v>0</v>
      </c>
      <c r="L664" s="62" t="s">
        <v>14</v>
      </c>
      <c r="M664" s="66" t="s">
        <v>14</v>
      </c>
    </row>
    <row r="665" spans="1:13" ht="15.75" customHeight="1" x14ac:dyDescent="0.25">
      <c r="A665" s="341"/>
      <c r="B665" s="338"/>
      <c r="C665" s="290" t="s">
        <v>194</v>
      </c>
      <c r="D665" s="49" t="s">
        <v>114</v>
      </c>
      <c r="E665" s="49" t="s">
        <v>114</v>
      </c>
      <c r="F665" s="49" t="s">
        <v>114</v>
      </c>
      <c r="G665" s="49" t="s">
        <v>114</v>
      </c>
      <c r="H665" s="49" t="s">
        <v>114</v>
      </c>
      <c r="I665" s="81">
        <v>0</v>
      </c>
      <c r="J665" s="81">
        <v>0</v>
      </c>
      <c r="K665" s="81">
        <v>0</v>
      </c>
      <c r="L665" s="62" t="s">
        <v>14</v>
      </c>
      <c r="M665" s="66" t="s">
        <v>14</v>
      </c>
    </row>
    <row r="666" spans="1:13" ht="15.75" customHeight="1" x14ac:dyDescent="0.25">
      <c r="A666" s="341"/>
      <c r="B666" s="338"/>
      <c r="C666" s="290" t="s">
        <v>193</v>
      </c>
      <c r="D666" s="60" t="s">
        <v>114</v>
      </c>
      <c r="E666" s="60" t="s">
        <v>114</v>
      </c>
      <c r="F666" s="60" t="s">
        <v>114</v>
      </c>
      <c r="G666" s="60" t="s">
        <v>114</v>
      </c>
      <c r="H666" s="60" t="s">
        <v>114</v>
      </c>
      <c r="I666" s="81">
        <v>0</v>
      </c>
      <c r="J666" s="81">
        <v>0</v>
      </c>
      <c r="K666" s="81">
        <v>0</v>
      </c>
      <c r="L666" s="62" t="s">
        <v>14</v>
      </c>
      <c r="M666" s="66" t="s">
        <v>14</v>
      </c>
    </row>
    <row r="667" spans="1:13" ht="15.75" customHeight="1" x14ac:dyDescent="0.25">
      <c r="A667" s="342"/>
      <c r="B667" s="339"/>
      <c r="C667" s="290" t="s">
        <v>192</v>
      </c>
      <c r="D667" s="60" t="s">
        <v>114</v>
      </c>
      <c r="E667" s="60" t="s">
        <v>114</v>
      </c>
      <c r="F667" s="60" t="s">
        <v>114</v>
      </c>
      <c r="G667" s="60" t="s">
        <v>114</v>
      </c>
      <c r="H667" s="60" t="s">
        <v>114</v>
      </c>
      <c r="I667" s="81">
        <v>0</v>
      </c>
      <c r="J667" s="81">
        <v>0</v>
      </c>
      <c r="K667" s="81"/>
      <c r="L667" s="62" t="s">
        <v>14</v>
      </c>
      <c r="M667" s="66" t="s">
        <v>14</v>
      </c>
    </row>
    <row r="668" spans="1:13" ht="15.75" customHeight="1" x14ac:dyDescent="0.25">
      <c r="A668" s="347" t="s">
        <v>619</v>
      </c>
      <c r="B668" s="344" t="s">
        <v>718</v>
      </c>
      <c r="C668" s="76" t="s">
        <v>200</v>
      </c>
      <c r="D668" s="78" t="s">
        <v>114</v>
      </c>
      <c r="E668" s="78" t="s">
        <v>114</v>
      </c>
      <c r="F668" s="78" t="s">
        <v>114</v>
      </c>
      <c r="G668" s="78" t="s">
        <v>114</v>
      </c>
      <c r="H668" s="78" t="s">
        <v>114</v>
      </c>
      <c r="I668" s="195">
        <v>371345.94999999995</v>
      </c>
      <c r="J668" s="195">
        <v>368205.09036999999</v>
      </c>
      <c r="K668" s="195">
        <v>363803.26740999997</v>
      </c>
      <c r="L668" s="195">
        <v>97.968825945186694</v>
      </c>
      <c r="M668" s="195">
        <v>98.804518711140915</v>
      </c>
    </row>
    <row r="669" spans="1:13" ht="34.5" customHeight="1" x14ac:dyDescent="0.25">
      <c r="A669" s="354"/>
      <c r="B669" s="352"/>
      <c r="C669" s="76" t="s">
        <v>199</v>
      </c>
      <c r="D669" s="78" t="s">
        <v>844</v>
      </c>
      <c r="E669" s="78" t="s">
        <v>114</v>
      </c>
      <c r="F669" s="78" t="s">
        <v>845</v>
      </c>
      <c r="G669" s="78" t="s">
        <v>114</v>
      </c>
      <c r="H669" s="78" t="s">
        <v>114</v>
      </c>
      <c r="I669" s="195">
        <v>105095.15</v>
      </c>
      <c r="J669" s="195">
        <v>105092.06762999999</v>
      </c>
      <c r="K669" s="195">
        <v>100690.24467</v>
      </c>
      <c r="L669" s="195">
        <v>95.808650227912523</v>
      </c>
      <c r="M669" s="195">
        <v>95.811460313543748</v>
      </c>
    </row>
    <row r="670" spans="1:13" ht="15.75" customHeight="1" x14ac:dyDescent="0.25">
      <c r="A670" s="354"/>
      <c r="B670" s="352"/>
      <c r="C670" s="76" t="s">
        <v>195</v>
      </c>
      <c r="D670" s="78" t="s">
        <v>114</v>
      </c>
      <c r="E670" s="78" t="s">
        <v>114</v>
      </c>
      <c r="F670" s="78" t="s">
        <v>114</v>
      </c>
      <c r="G670" s="78" t="s">
        <v>114</v>
      </c>
      <c r="H670" s="78" t="s">
        <v>114</v>
      </c>
      <c r="I670" s="195">
        <v>266250.8</v>
      </c>
      <c r="J670" s="195">
        <v>263113.02273999999</v>
      </c>
      <c r="K670" s="195">
        <v>263113.02273999999</v>
      </c>
      <c r="L670" s="195">
        <v>98.821495649966124</v>
      </c>
      <c r="M670" s="195">
        <v>100</v>
      </c>
    </row>
    <row r="671" spans="1:13" ht="15.75" customHeight="1" x14ac:dyDescent="0.25">
      <c r="A671" s="354"/>
      <c r="B671" s="352"/>
      <c r="C671" s="76" t="s">
        <v>194</v>
      </c>
      <c r="D671" s="78" t="s">
        <v>114</v>
      </c>
      <c r="E671" s="78" t="s">
        <v>114</v>
      </c>
      <c r="F671" s="78" t="s">
        <v>114</v>
      </c>
      <c r="G671" s="78" t="s">
        <v>114</v>
      </c>
      <c r="H671" s="78" t="s">
        <v>114</v>
      </c>
      <c r="I671" s="195">
        <v>0</v>
      </c>
      <c r="J671" s="195">
        <v>0</v>
      </c>
      <c r="K671" s="195">
        <v>0</v>
      </c>
      <c r="L671" s="90" t="s">
        <v>14</v>
      </c>
      <c r="M671" s="91" t="s">
        <v>14</v>
      </c>
    </row>
    <row r="672" spans="1:13" ht="15.75" customHeight="1" x14ac:dyDescent="0.25">
      <c r="A672" s="354"/>
      <c r="B672" s="352"/>
      <c r="C672" s="76" t="s">
        <v>193</v>
      </c>
      <c r="D672" s="78" t="s">
        <v>114</v>
      </c>
      <c r="E672" s="78" t="s">
        <v>114</v>
      </c>
      <c r="F672" s="78" t="s">
        <v>114</v>
      </c>
      <c r="G672" s="78" t="s">
        <v>114</v>
      </c>
      <c r="H672" s="78" t="s">
        <v>114</v>
      </c>
      <c r="I672" s="195">
        <v>0</v>
      </c>
      <c r="J672" s="195">
        <v>0</v>
      </c>
      <c r="K672" s="195">
        <v>0</v>
      </c>
      <c r="L672" s="90" t="s">
        <v>14</v>
      </c>
      <c r="M672" s="91" t="s">
        <v>14</v>
      </c>
    </row>
    <row r="673" spans="1:13" ht="15.75" customHeight="1" x14ac:dyDescent="0.25">
      <c r="A673" s="355"/>
      <c r="B673" s="353"/>
      <c r="C673" s="76" t="s">
        <v>192</v>
      </c>
      <c r="D673" s="78" t="s">
        <v>114</v>
      </c>
      <c r="E673" s="78" t="s">
        <v>114</v>
      </c>
      <c r="F673" s="78" t="s">
        <v>114</v>
      </c>
      <c r="G673" s="78" t="s">
        <v>114</v>
      </c>
      <c r="H673" s="78" t="s">
        <v>114</v>
      </c>
      <c r="I673" s="195">
        <v>0</v>
      </c>
      <c r="J673" s="195">
        <v>0</v>
      </c>
      <c r="K673" s="195">
        <v>0</v>
      </c>
      <c r="L673" s="90" t="s">
        <v>14</v>
      </c>
      <c r="M673" s="91" t="s">
        <v>14</v>
      </c>
    </row>
    <row r="674" spans="1:13" ht="15.75" customHeight="1" x14ac:dyDescent="0.25">
      <c r="A674" s="340" t="s">
        <v>790</v>
      </c>
      <c r="B674" s="337" t="s">
        <v>357</v>
      </c>
      <c r="C674" s="59" t="s">
        <v>200</v>
      </c>
      <c r="D674" s="60" t="s">
        <v>114</v>
      </c>
      <c r="E674" s="60" t="s">
        <v>114</v>
      </c>
      <c r="F674" s="60" t="s">
        <v>114</v>
      </c>
      <c r="G674" s="60" t="s">
        <v>114</v>
      </c>
      <c r="H674" s="60" t="s">
        <v>114</v>
      </c>
      <c r="I674" s="81">
        <v>10000</v>
      </c>
      <c r="J674" s="287">
        <v>10000</v>
      </c>
      <c r="K674" s="287">
        <v>6798.5930099999996</v>
      </c>
      <c r="L674" s="62">
        <v>67.98593009999999</v>
      </c>
      <c r="M674" s="66">
        <v>67.98593009999999</v>
      </c>
    </row>
    <row r="675" spans="1:13" ht="15.75" customHeight="1" x14ac:dyDescent="0.25">
      <c r="A675" s="341"/>
      <c r="B675" s="338"/>
      <c r="C675" s="64" t="s">
        <v>199</v>
      </c>
      <c r="D675" s="60">
        <v>882</v>
      </c>
      <c r="E675" s="231" t="s">
        <v>219</v>
      </c>
      <c r="F675" s="60" t="s">
        <v>489</v>
      </c>
      <c r="G675" s="60">
        <v>200</v>
      </c>
      <c r="H675" s="60" t="s">
        <v>488</v>
      </c>
      <c r="I675" s="81">
        <v>10000</v>
      </c>
      <c r="J675" s="287">
        <v>10000</v>
      </c>
      <c r="K675" s="287">
        <v>6798.5930099999996</v>
      </c>
      <c r="L675" s="62">
        <v>67.98593009999999</v>
      </c>
      <c r="M675" s="66">
        <v>67.98593009999999</v>
      </c>
    </row>
    <row r="676" spans="1:13" ht="15.75" customHeight="1" x14ac:dyDescent="0.25">
      <c r="A676" s="341"/>
      <c r="B676" s="338"/>
      <c r="C676" s="64" t="s">
        <v>195</v>
      </c>
      <c r="D676" s="60" t="s">
        <v>114</v>
      </c>
      <c r="E676" s="60" t="s">
        <v>114</v>
      </c>
      <c r="F676" s="60" t="s">
        <v>114</v>
      </c>
      <c r="G676" s="60" t="s">
        <v>114</v>
      </c>
      <c r="H676" s="60" t="s">
        <v>114</v>
      </c>
      <c r="I676" s="81">
        <v>0</v>
      </c>
      <c r="J676" s="81">
        <v>0</v>
      </c>
      <c r="K676" s="81">
        <v>0</v>
      </c>
      <c r="L676" s="62" t="s">
        <v>14</v>
      </c>
      <c r="M676" s="66" t="s">
        <v>14</v>
      </c>
    </row>
    <row r="677" spans="1:13" ht="15.75" customHeight="1" x14ac:dyDescent="0.25">
      <c r="A677" s="341"/>
      <c r="B677" s="338"/>
      <c r="C677" s="64" t="s">
        <v>194</v>
      </c>
      <c r="D677" s="60" t="s">
        <v>114</v>
      </c>
      <c r="E677" s="60" t="s">
        <v>114</v>
      </c>
      <c r="F677" s="60" t="s">
        <v>114</v>
      </c>
      <c r="G677" s="60" t="s">
        <v>114</v>
      </c>
      <c r="H677" s="60" t="s">
        <v>114</v>
      </c>
      <c r="I677" s="81">
        <v>0</v>
      </c>
      <c r="J677" s="81">
        <v>0</v>
      </c>
      <c r="K677" s="81">
        <v>0</v>
      </c>
      <c r="L677" s="62" t="s">
        <v>14</v>
      </c>
      <c r="M677" s="66" t="s">
        <v>14</v>
      </c>
    </row>
    <row r="678" spans="1:13" ht="15.75" customHeight="1" x14ac:dyDescent="0.25">
      <c r="A678" s="341"/>
      <c r="B678" s="338"/>
      <c r="C678" s="64" t="s">
        <v>193</v>
      </c>
      <c r="D678" s="60" t="s">
        <v>114</v>
      </c>
      <c r="E678" s="60" t="s">
        <v>114</v>
      </c>
      <c r="F678" s="60" t="s">
        <v>114</v>
      </c>
      <c r="G678" s="60" t="s">
        <v>114</v>
      </c>
      <c r="H678" s="60" t="s">
        <v>114</v>
      </c>
      <c r="I678" s="81">
        <v>0</v>
      </c>
      <c r="J678" s="81">
        <v>0</v>
      </c>
      <c r="K678" s="81">
        <v>0</v>
      </c>
      <c r="L678" s="62" t="s">
        <v>14</v>
      </c>
      <c r="M678" s="66" t="s">
        <v>14</v>
      </c>
    </row>
    <row r="679" spans="1:13" ht="15.75" customHeight="1" x14ac:dyDescent="0.25">
      <c r="A679" s="342"/>
      <c r="B679" s="339"/>
      <c r="C679" s="64" t="s">
        <v>192</v>
      </c>
      <c r="D679" s="60" t="s">
        <v>114</v>
      </c>
      <c r="E679" s="60" t="s">
        <v>114</v>
      </c>
      <c r="F679" s="60" t="s">
        <v>114</v>
      </c>
      <c r="G679" s="60" t="s">
        <v>114</v>
      </c>
      <c r="H679" s="60" t="s">
        <v>114</v>
      </c>
      <c r="I679" s="81">
        <v>0</v>
      </c>
      <c r="J679" s="81">
        <v>0</v>
      </c>
      <c r="K679" s="81">
        <v>0</v>
      </c>
      <c r="L679" s="62" t="s">
        <v>14</v>
      </c>
      <c r="M679" s="66" t="s">
        <v>14</v>
      </c>
    </row>
    <row r="680" spans="1:13" ht="24" customHeight="1" x14ac:dyDescent="0.25">
      <c r="A680" s="340" t="s">
        <v>994</v>
      </c>
      <c r="B680" s="337" t="s">
        <v>416</v>
      </c>
      <c r="C680" s="59" t="s">
        <v>200</v>
      </c>
      <c r="D680" s="60" t="s">
        <v>114</v>
      </c>
      <c r="E680" s="60" t="s">
        <v>114</v>
      </c>
      <c r="F680" s="60" t="s">
        <v>114</v>
      </c>
      <c r="G680" s="60" t="s">
        <v>114</v>
      </c>
      <c r="H680" s="60" t="s">
        <v>114</v>
      </c>
      <c r="I680" s="81">
        <v>302557.75</v>
      </c>
      <c r="J680" s="81">
        <v>299416.89036999998</v>
      </c>
      <c r="K680" s="81">
        <v>298992.09349999996</v>
      </c>
      <c r="L680" s="62">
        <v>98.821495565722557</v>
      </c>
      <c r="M680" s="69">
        <v>99.858125281618186</v>
      </c>
    </row>
    <row r="681" spans="1:13" ht="36" customHeight="1" x14ac:dyDescent="0.25">
      <c r="A681" s="341"/>
      <c r="B681" s="338"/>
      <c r="C681" s="64" t="s">
        <v>199</v>
      </c>
      <c r="D681" s="49">
        <v>882</v>
      </c>
      <c r="E681" s="231" t="s">
        <v>219</v>
      </c>
      <c r="F681" s="49" t="s">
        <v>846</v>
      </c>
      <c r="G681" s="49">
        <v>800</v>
      </c>
      <c r="H681" s="49" t="s">
        <v>490</v>
      </c>
      <c r="I681" s="81">
        <v>36306.949999999997</v>
      </c>
      <c r="J681" s="81">
        <v>36303.867630000001</v>
      </c>
      <c r="K681" s="81">
        <v>35879.070760000002</v>
      </c>
      <c r="L681" s="62">
        <v>98.821494947936984</v>
      </c>
      <c r="M681" s="69">
        <v>98.829885360068459</v>
      </c>
    </row>
    <row r="682" spans="1:13" ht="15.75" customHeight="1" x14ac:dyDescent="0.25">
      <c r="A682" s="341"/>
      <c r="B682" s="338"/>
      <c r="C682" s="64" t="s">
        <v>195</v>
      </c>
      <c r="D682" s="49" t="s">
        <v>114</v>
      </c>
      <c r="E682" s="49" t="s">
        <v>114</v>
      </c>
      <c r="F682" s="49" t="s">
        <v>114</v>
      </c>
      <c r="G682" s="49" t="s">
        <v>114</v>
      </c>
      <c r="H682" s="49" t="s">
        <v>114</v>
      </c>
      <c r="I682" s="81">
        <v>266250.8</v>
      </c>
      <c r="J682" s="81">
        <v>263113.02273999999</v>
      </c>
      <c r="K682" s="81">
        <v>263113.02273999999</v>
      </c>
      <c r="L682" s="62">
        <v>98.821495649966124</v>
      </c>
      <c r="M682" s="69">
        <v>100</v>
      </c>
    </row>
    <row r="683" spans="1:13" ht="15.75" customHeight="1" x14ac:dyDescent="0.25">
      <c r="A683" s="341"/>
      <c r="B683" s="338"/>
      <c r="C683" s="64" t="s">
        <v>194</v>
      </c>
      <c r="D683" s="60" t="s">
        <v>114</v>
      </c>
      <c r="E683" s="60" t="s">
        <v>114</v>
      </c>
      <c r="F683" s="60" t="s">
        <v>114</v>
      </c>
      <c r="G683" s="60" t="s">
        <v>114</v>
      </c>
      <c r="H683" s="60" t="s">
        <v>114</v>
      </c>
      <c r="I683" s="81">
        <v>0</v>
      </c>
      <c r="J683" s="287">
        <v>0</v>
      </c>
      <c r="K683" s="287">
        <v>0</v>
      </c>
      <c r="L683" s="62" t="s">
        <v>14</v>
      </c>
      <c r="M683" s="66" t="s">
        <v>14</v>
      </c>
    </row>
    <row r="684" spans="1:13" ht="15.75" customHeight="1" x14ac:dyDescent="0.25">
      <c r="A684" s="341"/>
      <c r="B684" s="338"/>
      <c r="C684" s="64" t="s">
        <v>193</v>
      </c>
      <c r="D684" s="60" t="s">
        <v>114</v>
      </c>
      <c r="E684" s="60" t="s">
        <v>114</v>
      </c>
      <c r="F684" s="60" t="s">
        <v>114</v>
      </c>
      <c r="G684" s="60" t="s">
        <v>114</v>
      </c>
      <c r="H684" s="60" t="s">
        <v>114</v>
      </c>
      <c r="I684" s="81">
        <v>0</v>
      </c>
      <c r="J684" s="287">
        <v>0</v>
      </c>
      <c r="K684" s="287">
        <v>0</v>
      </c>
      <c r="L684" s="62" t="s">
        <v>14</v>
      </c>
      <c r="M684" s="66" t="s">
        <v>14</v>
      </c>
    </row>
    <row r="685" spans="1:13" ht="15.75" customHeight="1" x14ac:dyDescent="0.25">
      <c r="A685" s="342"/>
      <c r="B685" s="339"/>
      <c r="C685" s="64" t="s">
        <v>192</v>
      </c>
      <c r="D685" s="60" t="s">
        <v>114</v>
      </c>
      <c r="E685" s="60" t="s">
        <v>114</v>
      </c>
      <c r="F685" s="60" t="s">
        <v>114</v>
      </c>
      <c r="G685" s="60" t="s">
        <v>114</v>
      </c>
      <c r="H685" s="60" t="s">
        <v>114</v>
      </c>
      <c r="I685" s="81">
        <v>0</v>
      </c>
      <c r="J685" s="287">
        <v>0</v>
      </c>
      <c r="K685" s="81">
        <v>0</v>
      </c>
      <c r="L685" s="62" t="s">
        <v>14</v>
      </c>
      <c r="M685" s="66" t="s">
        <v>14</v>
      </c>
    </row>
    <row r="686" spans="1:13" ht="15.75" customHeight="1" x14ac:dyDescent="0.25">
      <c r="A686" s="340" t="s">
        <v>995</v>
      </c>
      <c r="B686" s="337" t="s">
        <v>996</v>
      </c>
      <c r="C686" s="159" t="s">
        <v>200</v>
      </c>
      <c r="D686" s="60" t="s">
        <v>114</v>
      </c>
      <c r="E686" s="60" t="s">
        <v>114</v>
      </c>
      <c r="F686" s="60" t="s">
        <v>114</v>
      </c>
      <c r="G686" s="60" t="s">
        <v>114</v>
      </c>
      <c r="H686" s="60" t="s">
        <v>114</v>
      </c>
      <c r="I686" s="81">
        <v>0</v>
      </c>
      <c r="J686" s="81">
        <v>0</v>
      </c>
      <c r="K686" s="81">
        <v>0</v>
      </c>
      <c r="L686" s="62" t="s">
        <v>14</v>
      </c>
      <c r="M686" s="69" t="s">
        <v>14</v>
      </c>
    </row>
    <row r="687" spans="1:13" ht="26.25" customHeight="1" x14ac:dyDescent="0.25">
      <c r="A687" s="341"/>
      <c r="B687" s="338"/>
      <c r="C687" s="290" t="s">
        <v>199</v>
      </c>
      <c r="D687" s="60" t="s">
        <v>114</v>
      </c>
      <c r="E687" s="60" t="s">
        <v>114</v>
      </c>
      <c r="F687" s="60" t="s">
        <v>114</v>
      </c>
      <c r="G687" s="60" t="s">
        <v>114</v>
      </c>
      <c r="H687" s="60" t="s">
        <v>114</v>
      </c>
      <c r="I687" s="81">
        <v>0</v>
      </c>
      <c r="J687" s="81">
        <v>0</v>
      </c>
      <c r="K687" s="81">
        <v>0</v>
      </c>
      <c r="L687" s="62" t="s">
        <v>14</v>
      </c>
      <c r="M687" s="69" t="s">
        <v>14</v>
      </c>
    </row>
    <row r="688" spans="1:13" ht="15.75" customHeight="1" x14ac:dyDescent="0.25">
      <c r="A688" s="341"/>
      <c r="B688" s="338"/>
      <c r="C688" s="290" t="s">
        <v>195</v>
      </c>
      <c r="D688" s="49" t="s">
        <v>114</v>
      </c>
      <c r="E688" s="49" t="s">
        <v>114</v>
      </c>
      <c r="F688" s="49" t="s">
        <v>114</v>
      </c>
      <c r="G688" s="49" t="s">
        <v>114</v>
      </c>
      <c r="H688" s="49" t="s">
        <v>114</v>
      </c>
      <c r="I688" s="81"/>
      <c r="J688" s="81"/>
      <c r="K688" s="81"/>
      <c r="L688" s="62" t="s">
        <v>14</v>
      </c>
      <c r="M688" s="69" t="s">
        <v>14</v>
      </c>
    </row>
    <row r="689" spans="1:13" ht="15.75" customHeight="1" x14ac:dyDescent="0.25">
      <c r="A689" s="341"/>
      <c r="B689" s="338"/>
      <c r="C689" s="290" t="s">
        <v>194</v>
      </c>
      <c r="D689" s="60" t="s">
        <v>114</v>
      </c>
      <c r="E689" s="60" t="s">
        <v>114</v>
      </c>
      <c r="F689" s="60" t="s">
        <v>114</v>
      </c>
      <c r="G689" s="60" t="s">
        <v>114</v>
      </c>
      <c r="H689" s="60" t="s">
        <v>114</v>
      </c>
      <c r="I689" s="81">
        <v>0</v>
      </c>
      <c r="J689" s="287">
        <v>0</v>
      </c>
      <c r="K689" s="287">
        <v>0</v>
      </c>
      <c r="L689" s="62" t="s">
        <v>14</v>
      </c>
      <c r="M689" s="66" t="s">
        <v>14</v>
      </c>
    </row>
    <row r="690" spans="1:13" ht="15.75" customHeight="1" x14ac:dyDescent="0.25">
      <c r="A690" s="341"/>
      <c r="B690" s="338"/>
      <c r="C690" s="290" t="s">
        <v>193</v>
      </c>
      <c r="D690" s="60" t="s">
        <v>114</v>
      </c>
      <c r="E690" s="60" t="s">
        <v>114</v>
      </c>
      <c r="F690" s="60" t="s">
        <v>114</v>
      </c>
      <c r="G690" s="60" t="s">
        <v>114</v>
      </c>
      <c r="H690" s="60" t="s">
        <v>114</v>
      </c>
      <c r="I690" s="81">
        <v>0</v>
      </c>
      <c r="J690" s="287">
        <v>0</v>
      </c>
      <c r="K690" s="287">
        <v>0</v>
      </c>
      <c r="L690" s="62" t="s">
        <v>14</v>
      </c>
      <c r="M690" s="66" t="s">
        <v>14</v>
      </c>
    </row>
    <row r="691" spans="1:13" ht="15.75" customHeight="1" x14ac:dyDescent="0.25">
      <c r="A691" s="342"/>
      <c r="B691" s="339"/>
      <c r="C691" s="290" t="s">
        <v>192</v>
      </c>
      <c r="D691" s="60" t="s">
        <v>114</v>
      </c>
      <c r="E691" s="60" t="s">
        <v>114</v>
      </c>
      <c r="F691" s="60" t="s">
        <v>114</v>
      </c>
      <c r="G691" s="60" t="s">
        <v>114</v>
      </c>
      <c r="H691" s="60" t="s">
        <v>114</v>
      </c>
      <c r="I691" s="81">
        <v>0</v>
      </c>
      <c r="J691" s="287">
        <v>0</v>
      </c>
      <c r="K691" s="81">
        <v>0</v>
      </c>
      <c r="L691" s="62" t="s">
        <v>14</v>
      </c>
      <c r="M691" s="66" t="s">
        <v>14</v>
      </c>
    </row>
    <row r="692" spans="1:13" ht="15.75" customHeight="1" x14ac:dyDescent="0.25">
      <c r="A692" s="340"/>
      <c r="B692" s="337" t="s">
        <v>892</v>
      </c>
      <c r="C692" s="159" t="s">
        <v>200</v>
      </c>
      <c r="D692" s="60" t="s">
        <v>114</v>
      </c>
      <c r="E692" s="60" t="s">
        <v>114</v>
      </c>
      <c r="F692" s="60" t="s">
        <v>114</v>
      </c>
      <c r="G692" s="60" t="s">
        <v>114</v>
      </c>
      <c r="H692" s="60" t="s">
        <v>114</v>
      </c>
      <c r="I692" s="81">
        <v>56000</v>
      </c>
      <c r="J692" s="81">
        <v>56000</v>
      </c>
      <c r="K692" s="81">
        <v>56000</v>
      </c>
      <c r="L692" s="62">
        <v>100</v>
      </c>
      <c r="M692" s="69">
        <v>100</v>
      </c>
    </row>
    <row r="693" spans="1:13" ht="39" customHeight="1" x14ac:dyDescent="0.25">
      <c r="A693" s="341"/>
      <c r="B693" s="338"/>
      <c r="C693" s="247" t="s">
        <v>199</v>
      </c>
      <c r="D693" s="49">
        <v>882</v>
      </c>
      <c r="E693" s="231" t="s">
        <v>219</v>
      </c>
      <c r="F693" s="49" t="s">
        <v>893</v>
      </c>
      <c r="G693" s="49">
        <v>800</v>
      </c>
      <c r="H693" s="49" t="s">
        <v>894</v>
      </c>
      <c r="I693" s="81">
        <v>56000</v>
      </c>
      <c r="J693" s="81">
        <v>56000</v>
      </c>
      <c r="K693" s="81">
        <v>56000</v>
      </c>
      <c r="L693" s="62">
        <v>100</v>
      </c>
      <c r="M693" s="69">
        <v>100</v>
      </c>
    </row>
    <row r="694" spans="1:13" ht="15.75" customHeight="1" x14ac:dyDescent="0.25">
      <c r="A694" s="341"/>
      <c r="B694" s="338"/>
      <c r="C694" s="247" t="s">
        <v>195</v>
      </c>
      <c r="D694" s="49" t="s">
        <v>114</v>
      </c>
      <c r="E694" s="49" t="s">
        <v>114</v>
      </c>
      <c r="F694" s="49" t="s">
        <v>114</v>
      </c>
      <c r="G694" s="49" t="s">
        <v>114</v>
      </c>
      <c r="H694" s="49" t="s">
        <v>114</v>
      </c>
      <c r="I694" s="81"/>
      <c r="J694" s="81"/>
      <c r="K694" s="81"/>
      <c r="L694" s="62" t="s">
        <v>14</v>
      </c>
      <c r="M694" s="69" t="s">
        <v>14</v>
      </c>
    </row>
    <row r="695" spans="1:13" ht="15.75" customHeight="1" x14ac:dyDescent="0.25">
      <c r="A695" s="341"/>
      <c r="B695" s="338"/>
      <c r="C695" s="247" t="s">
        <v>194</v>
      </c>
      <c r="D695" s="60" t="s">
        <v>114</v>
      </c>
      <c r="E695" s="60" t="s">
        <v>114</v>
      </c>
      <c r="F695" s="60" t="s">
        <v>114</v>
      </c>
      <c r="G695" s="60" t="s">
        <v>114</v>
      </c>
      <c r="H695" s="60" t="s">
        <v>114</v>
      </c>
      <c r="I695" s="81">
        <v>0</v>
      </c>
      <c r="J695" s="287">
        <v>0</v>
      </c>
      <c r="K695" s="287">
        <v>0</v>
      </c>
      <c r="L695" s="62" t="s">
        <v>14</v>
      </c>
      <c r="M695" s="66" t="s">
        <v>14</v>
      </c>
    </row>
    <row r="696" spans="1:13" ht="15.75" customHeight="1" x14ac:dyDescent="0.25">
      <c r="A696" s="341"/>
      <c r="B696" s="338"/>
      <c r="C696" s="247" t="s">
        <v>193</v>
      </c>
      <c r="D696" s="60" t="s">
        <v>114</v>
      </c>
      <c r="E696" s="60" t="s">
        <v>114</v>
      </c>
      <c r="F696" s="60" t="s">
        <v>114</v>
      </c>
      <c r="G696" s="60" t="s">
        <v>114</v>
      </c>
      <c r="H696" s="60" t="s">
        <v>114</v>
      </c>
      <c r="I696" s="81">
        <v>0</v>
      </c>
      <c r="J696" s="287">
        <v>0</v>
      </c>
      <c r="K696" s="287">
        <v>0</v>
      </c>
      <c r="L696" s="62" t="s">
        <v>14</v>
      </c>
      <c r="M696" s="66" t="s">
        <v>14</v>
      </c>
    </row>
    <row r="697" spans="1:13" ht="15.75" customHeight="1" x14ac:dyDescent="0.25">
      <c r="A697" s="342"/>
      <c r="B697" s="339"/>
      <c r="C697" s="247" t="s">
        <v>192</v>
      </c>
      <c r="D697" s="60" t="s">
        <v>114</v>
      </c>
      <c r="E697" s="60" t="s">
        <v>114</v>
      </c>
      <c r="F697" s="60" t="s">
        <v>114</v>
      </c>
      <c r="G697" s="60" t="s">
        <v>114</v>
      </c>
      <c r="H697" s="60" t="s">
        <v>114</v>
      </c>
      <c r="I697" s="81">
        <v>0</v>
      </c>
      <c r="J697" s="287">
        <v>0</v>
      </c>
      <c r="K697" s="81">
        <v>0</v>
      </c>
      <c r="L697" s="62" t="s">
        <v>14</v>
      </c>
      <c r="M697" s="66" t="s">
        <v>14</v>
      </c>
    </row>
    <row r="698" spans="1:13" ht="15.75" customHeight="1" x14ac:dyDescent="0.25">
      <c r="A698" s="340"/>
      <c r="B698" s="337" t="s">
        <v>900</v>
      </c>
      <c r="C698" s="159" t="s">
        <v>200</v>
      </c>
      <c r="D698" s="60" t="s">
        <v>114</v>
      </c>
      <c r="E698" s="60" t="s">
        <v>114</v>
      </c>
      <c r="F698" s="60" t="s">
        <v>114</v>
      </c>
      <c r="G698" s="60" t="s">
        <v>114</v>
      </c>
      <c r="H698" s="60" t="s">
        <v>114</v>
      </c>
      <c r="I698" s="81">
        <v>2788.2</v>
      </c>
      <c r="J698" s="81">
        <v>2788.2</v>
      </c>
      <c r="K698" s="81">
        <v>2012.5808999999999</v>
      </c>
      <c r="L698" s="62">
        <v>72.182085216268561</v>
      </c>
      <c r="M698" s="69">
        <v>72.182085216268561</v>
      </c>
    </row>
    <row r="699" spans="1:13" ht="23.25" customHeight="1" x14ac:dyDescent="0.25">
      <c r="A699" s="341"/>
      <c r="B699" s="338"/>
      <c r="C699" s="251" t="s">
        <v>199</v>
      </c>
      <c r="D699" s="49">
        <v>882</v>
      </c>
      <c r="E699" s="231" t="s">
        <v>219</v>
      </c>
      <c r="F699" s="49" t="s">
        <v>901</v>
      </c>
      <c r="G699" s="49">
        <v>800</v>
      </c>
      <c r="H699" s="49" t="s">
        <v>902</v>
      </c>
      <c r="I699" s="81">
        <v>2788.2</v>
      </c>
      <c r="J699" s="81">
        <v>2788.2</v>
      </c>
      <c r="K699" s="81">
        <v>2012.5808999999999</v>
      </c>
      <c r="L699" s="62">
        <v>72.182085216268561</v>
      </c>
      <c r="M699" s="69">
        <v>72.182085216268561</v>
      </c>
    </row>
    <row r="700" spans="1:13" ht="15.75" customHeight="1" x14ac:dyDescent="0.25">
      <c r="A700" s="341"/>
      <c r="B700" s="338"/>
      <c r="C700" s="251" t="s">
        <v>195</v>
      </c>
      <c r="D700" s="49" t="s">
        <v>114</v>
      </c>
      <c r="E700" s="49" t="s">
        <v>114</v>
      </c>
      <c r="F700" s="49" t="s">
        <v>114</v>
      </c>
      <c r="G700" s="49" t="s">
        <v>114</v>
      </c>
      <c r="H700" s="49" t="s">
        <v>114</v>
      </c>
      <c r="I700" s="81"/>
      <c r="J700" s="81"/>
      <c r="K700" s="81"/>
      <c r="L700" s="62" t="s">
        <v>14</v>
      </c>
      <c r="M700" s="69" t="s">
        <v>14</v>
      </c>
    </row>
    <row r="701" spans="1:13" ht="15.75" customHeight="1" x14ac:dyDescent="0.25">
      <c r="A701" s="341"/>
      <c r="B701" s="338"/>
      <c r="C701" s="251" t="s">
        <v>194</v>
      </c>
      <c r="D701" s="60" t="s">
        <v>114</v>
      </c>
      <c r="E701" s="60" t="s">
        <v>114</v>
      </c>
      <c r="F701" s="60" t="s">
        <v>114</v>
      </c>
      <c r="G701" s="60" t="s">
        <v>114</v>
      </c>
      <c r="H701" s="60" t="s">
        <v>114</v>
      </c>
      <c r="I701" s="81">
        <v>0</v>
      </c>
      <c r="J701" s="287">
        <v>0</v>
      </c>
      <c r="K701" s="287">
        <v>0</v>
      </c>
      <c r="L701" s="62" t="s">
        <v>14</v>
      </c>
      <c r="M701" s="66" t="s">
        <v>14</v>
      </c>
    </row>
    <row r="702" spans="1:13" ht="15.75" customHeight="1" x14ac:dyDescent="0.25">
      <c r="A702" s="341"/>
      <c r="B702" s="338"/>
      <c r="C702" s="251" t="s">
        <v>193</v>
      </c>
      <c r="D702" s="60" t="s">
        <v>114</v>
      </c>
      <c r="E702" s="60" t="s">
        <v>114</v>
      </c>
      <c r="F702" s="60" t="s">
        <v>114</v>
      </c>
      <c r="G702" s="60" t="s">
        <v>114</v>
      </c>
      <c r="H702" s="60" t="s">
        <v>114</v>
      </c>
      <c r="I702" s="81">
        <v>0</v>
      </c>
      <c r="J702" s="287">
        <v>0</v>
      </c>
      <c r="K702" s="287">
        <v>0</v>
      </c>
      <c r="L702" s="62" t="s">
        <v>14</v>
      </c>
      <c r="M702" s="66" t="s">
        <v>14</v>
      </c>
    </row>
    <row r="703" spans="1:13" ht="20.25" customHeight="1" x14ac:dyDescent="0.25">
      <c r="A703" s="342"/>
      <c r="B703" s="339"/>
      <c r="C703" s="251" t="s">
        <v>192</v>
      </c>
      <c r="D703" s="60" t="s">
        <v>114</v>
      </c>
      <c r="E703" s="60" t="s">
        <v>114</v>
      </c>
      <c r="F703" s="60" t="s">
        <v>114</v>
      </c>
      <c r="G703" s="60" t="s">
        <v>114</v>
      </c>
      <c r="H703" s="60" t="s">
        <v>114</v>
      </c>
      <c r="I703" s="81">
        <v>0</v>
      </c>
      <c r="J703" s="287">
        <v>0</v>
      </c>
      <c r="K703" s="81">
        <v>0</v>
      </c>
      <c r="L703" s="62" t="s">
        <v>14</v>
      </c>
      <c r="M703" s="66" t="s">
        <v>14</v>
      </c>
    </row>
    <row r="704" spans="1:13" ht="15.75" customHeight="1" x14ac:dyDescent="0.25">
      <c r="A704" s="347" t="s">
        <v>620</v>
      </c>
      <c r="B704" s="344" t="s">
        <v>719</v>
      </c>
      <c r="C704" s="76" t="s">
        <v>200</v>
      </c>
      <c r="D704" s="78" t="s">
        <v>114</v>
      </c>
      <c r="E704" s="78" t="s">
        <v>114</v>
      </c>
      <c r="F704" s="78" t="s">
        <v>114</v>
      </c>
      <c r="G704" s="78" t="s">
        <v>114</v>
      </c>
      <c r="H704" s="78" t="s">
        <v>114</v>
      </c>
      <c r="I704" s="195">
        <v>253477.65</v>
      </c>
      <c r="J704" s="195">
        <v>123387.33499</v>
      </c>
      <c r="K704" s="195">
        <v>98200</v>
      </c>
      <c r="L704" s="195">
        <v>38.741088218231468</v>
      </c>
      <c r="M704" s="195">
        <v>79.586774451331394</v>
      </c>
    </row>
    <row r="705" spans="1:13" ht="15.75" customHeight="1" x14ac:dyDescent="0.25">
      <c r="A705" s="354"/>
      <c r="B705" s="352"/>
      <c r="C705" s="76" t="s">
        <v>199</v>
      </c>
      <c r="D705" s="78">
        <v>882</v>
      </c>
      <c r="E705" s="78" t="s">
        <v>114</v>
      </c>
      <c r="F705" s="78" t="s">
        <v>847</v>
      </c>
      <c r="G705" s="78" t="s">
        <v>114</v>
      </c>
      <c r="H705" s="78" t="s">
        <v>114</v>
      </c>
      <c r="I705" s="195">
        <v>253477.65</v>
      </c>
      <c r="J705" s="195">
        <v>123387.33499</v>
      </c>
      <c r="K705" s="195">
        <v>98200</v>
      </c>
      <c r="L705" s="195">
        <v>38.741088218231468</v>
      </c>
      <c r="M705" s="195">
        <v>79.586774451331394</v>
      </c>
    </row>
    <row r="706" spans="1:13" ht="15.75" customHeight="1" x14ac:dyDescent="0.25">
      <c r="A706" s="354"/>
      <c r="B706" s="352"/>
      <c r="C706" s="76" t="s">
        <v>195</v>
      </c>
      <c r="D706" s="78" t="s">
        <v>114</v>
      </c>
      <c r="E706" s="78" t="s">
        <v>114</v>
      </c>
      <c r="F706" s="78" t="s">
        <v>114</v>
      </c>
      <c r="G706" s="78" t="s">
        <v>114</v>
      </c>
      <c r="H706" s="78" t="s">
        <v>114</v>
      </c>
      <c r="I706" s="195">
        <v>0</v>
      </c>
      <c r="J706" s="195">
        <v>0</v>
      </c>
      <c r="K706" s="195">
        <v>0</v>
      </c>
      <c r="L706" s="90" t="s">
        <v>14</v>
      </c>
      <c r="M706" s="91" t="s">
        <v>14</v>
      </c>
    </row>
    <row r="707" spans="1:13" ht="15.75" customHeight="1" x14ac:dyDescent="0.25">
      <c r="A707" s="354"/>
      <c r="B707" s="352"/>
      <c r="C707" s="76" t="s">
        <v>194</v>
      </c>
      <c r="D707" s="78" t="s">
        <v>114</v>
      </c>
      <c r="E707" s="78" t="s">
        <v>114</v>
      </c>
      <c r="F707" s="78" t="s">
        <v>114</v>
      </c>
      <c r="G707" s="78" t="s">
        <v>114</v>
      </c>
      <c r="H707" s="78" t="s">
        <v>114</v>
      </c>
      <c r="I707" s="195">
        <v>0</v>
      </c>
      <c r="J707" s="195">
        <v>0</v>
      </c>
      <c r="K707" s="195">
        <v>0</v>
      </c>
      <c r="L707" s="90" t="s">
        <v>14</v>
      </c>
      <c r="M707" s="91" t="s">
        <v>14</v>
      </c>
    </row>
    <row r="708" spans="1:13" ht="15.75" customHeight="1" x14ac:dyDescent="0.25">
      <c r="A708" s="354"/>
      <c r="B708" s="352"/>
      <c r="C708" s="76" t="s">
        <v>193</v>
      </c>
      <c r="D708" s="78" t="s">
        <v>114</v>
      </c>
      <c r="E708" s="78" t="s">
        <v>114</v>
      </c>
      <c r="F708" s="78" t="s">
        <v>114</v>
      </c>
      <c r="G708" s="78" t="s">
        <v>114</v>
      </c>
      <c r="H708" s="78" t="s">
        <v>114</v>
      </c>
      <c r="I708" s="195">
        <v>0</v>
      </c>
      <c r="J708" s="195">
        <v>0</v>
      </c>
      <c r="K708" s="195">
        <v>0</v>
      </c>
      <c r="L708" s="90" t="s">
        <v>14</v>
      </c>
      <c r="M708" s="91" t="s">
        <v>14</v>
      </c>
    </row>
    <row r="709" spans="1:13" ht="15.75" customHeight="1" x14ac:dyDescent="0.25">
      <c r="A709" s="355"/>
      <c r="B709" s="353"/>
      <c r="C709" s="76" t="s">
        <v>192</v>
      </c>
      <c r="D709" s="78" t="s">
        <v>114</v>
      </c>
      <c r="E709" s="78" t="s">
        <v>114</v>
      </c>
      <c r="F709" s="78" t="s">
        <v>114</v>
      </c>
      <c r="G709" s="78" t="s">
        <v>114</v>
      </c>
      <c r="H709" s="78" t="s">
        <v>114</v>
      </c>
      <c r="I709" s="195">
        <v>0</v>
      </c>
      <c r="J709" s="195">
        <v>0</v>
      </c>
      <c r="K709" s="195">
        <v>0</v>
      </c>
      <c r="L709" s="90" t="s">
        <v>14</v>
      </c>
      <c r="M709" s="91" t="s">
        <v>14</v>
      </c>
    </row>
    <row r="710" spans="1:13" ht="15.75" customHeight="1" x14ac:dyDescent="0.25">
      <c r="A710" s="340" t="s">
        <v>997</v>
      </c>
      <c r="B710" s="337" t="s">
        <v>720</v>
      </c>
      <c r="C710" s="59" t="s">
        <v>200</v>
      </c>
      <c r="D710" s="49" t="s">
        <v>114</v>
      </c>
      <c r="E710" s="49" t="s">
        <v>114</v>
      </c>
      <c r="F710" s="49" t="s">
        <v>114</v>
      </c>
      <c r="G710" s="49" t="s">
        <v>114</v>
      </c>
      <c r="H710" s="49" t="s">
        <v>114</v>
      </c>
      <c r="I710" s="81">
        <v>253477.65</v>
      </c>
      <c r="J710" s="81">
        <v>123387.33499</v>
      </c>
      <c r="K710" s="81">
        <v>98200</v>
      </c>
      <c r="L710" s="62">
        <v>38.741088218231468</v>
      </c>
      <c r="M710" s="66">
        <v>79.586774451331394</v>
      </c>
    </row>
    <row r="711" spans="1:13" ht="15.75" customHeight="1" x14ac:dyDescent="0.25">
      <c r="A711" s="341"/>
      <c r="B711" s="338"/>
      <c r="C711" s="64" t="s">
        <v>199</v>
      </c>
      <c r="D711" s="49">
        <v>882</v>
      </c>
      <c r="E711" s="231" t="s">
        <v>219</v>
      </c>
      <c r="F711" s="49" t="s">
        <v>492</v>
      </c>
      <c r="G711" s="49">
        <v>800</v>
      </c>
      <c r="H711" s="49" t="s">
        <v>491</v>
      </c>
      <c r="I711" s="81">
        <v>253477.65</v>
      </c>
      <c r="J711" s="81">
        <v>123387.33499</v>
      </c>
      <c r="K711" s="81">
        <v>98200</v>
      </c>
      <c r="L711" s="62">
        <v>38.741088218231468</v>
      </c>
      <c r="M711" s="66">
        <v>79.586774451331394</v>
      </c>
    </row>
    <row r="712" spans="1:13" ht="15.75" customHeight="1" x14ac:dyDescent="0.25">
      <c r="A712" s="341"/>
      <c r="B712" s="338"/>
      <c r="C712" s="64" t="s">
        <v>195</v>
      </c>
      <c r="D712" s="60" t="s">
        <v>114</v>
      </c>
      <c r="E712" s="60" t="s">
        <v>114</v>
      </c>
      <c r="F712" s="60" t="s">
        <v>114</v>
      </c>
      <c r="G712" s="60" t="s">
        <v>114</v>
      </c>
      <c r="H712" s="60" t="s">
        <v>114</v>
      </c>
      <c r="I712" s="81">
        <v>0</v>
      </c>
      <c r="J712" s="287">
        <v>0</v>
      </c>
      <c r="K712" s="287">
        <v>0</v>
      </c>
      <c r="L712" s="62" t="s">
        <v>14</v>
      </c>
      <c r="M712" s="66" t="s">
        <v>14</v>
      </c>
    </row>
    <row r="713" spans="1:13" ht="15.75" customHeight="1" x14ac:dyDescent="0.25">
      <c r="A713" s="341"/>
      <c r="B713" s="338"/>
      <c r="C713" s="64" t="s">
        <v>194</v>
      </c>
      <c r="D713" s="60" t="s">
        <v>114</v>
      </c>
      <c r="E713" s="60" t="s">
        <v>114</v>
      </c>
      <c r="F713" s="60" t="s">
        <v>114</v>
      </c>
      <c r="G713" s="60" t="s">
        <v>114</v>
      </c>
      <c r="H713" s="60" t="s">
        <v>114</v>
      </c>
      <c r="I713" s="81">
        <v>0</v>
      </c>
      <c r="J713" s="287">
        <v>0</v>
      </c>
      <c r="K713" s="287">
        <v>0</v>
      </c>
      <c r="L713" s="62" t="s">
        <v>14</v>
      </c>
      <c r="M713" s="66" t="s">
        <v>14</v>
      </c>
    </row>
    <row r="714" spans="1:13" ht="15.75" customHeight="1" x14ac:dyDescent="0.25">
      <c r="A714" s="341"/>
      <c r="B714" s="338"/>
      <c r="C714" s="64" t="s">
        <v>193</v>
      </c>
      <c r="D714" s="60" t="s">
        <v>114</v>
      </c>
      <c r="E714" s="60" t="s">
        <v>114</v>
      </c>
      <c r="F714" s="60" t="s">
        <v>114</v>
      </c>
      <c r="G714" s="60" t="s">
        <v>114</v>
      </c>
      <c r="H714" s="60" t="s">
        <v>114</v>
      </c>
      <c r="I714" s="81">
        <v>0</v>
      </c>
      <c r="J714" s="287">
        <v>0</v>
      </c>
      <c r="K714" s="287">
        <v>0</v>
      </c>
      <c r="L714" s="62" t="s">
        <v>14</v>
      </c>
      <c r="M714" s="66" t="s">
        <v>14</v>
      </c>
    </row>
    <row r="715" spans="1:13" ht="15.75" customHeight="1" x14ac:dyDescent="0.25">
      <c r="A715" s="342"/>
      <c r="B715" s="339"/>
      <c r="C715" s="64" t="s">
        <v>192</v>
      </c>
      <c r="D715" s="60" t="s">
        <v>114</v>
      </c>
      <c r="E715" s="60" t="s">
        <v>114</v>
      </c>
      <c r="F715" s="60" t="s">
        <v>114</v>
      </c>
      <c r="G715" s="60" t="s">
        <v>114</v>
      </c>
      <c r="H715" s="60" t="s">
        <v>114</v>
      </c>
      <c r="I715" s="81">
        <v>0</v>
      </c>
      <c r="J715" s="287">
        <v>0</v>
      </c>
      <c r="K715" s="287"/>
      <c r="L715" s="62" t="s">
        <v>14</v>
      </c>
      <c r="M715" s="66" t="s">
        <v>14</v>
      </c>
    </row>
    <row r="716" spans="1:13" ht="15.75" customHeight="1" collapsed="1" x14ac:dyDescent="0.25">
      <c r="A716" s="347" t="s">
        <v>621</v>
      </c>
      <c r="B716" s="344" t="s">
        <v>721</v>
      </c>
      <c r="C716" s="76" t="s">
        <v>200</v>
      </c>
      <c r="D716" s="78" t="s">
        <v>114</v>
      </c>
      <c r="E716" s="78" t="s">
        <v>114</v>
      </c>
      <c r="F716" s="78" t="s">
        <v>114</v>
      </c>
      <c r="G716" s="78" t="s">
        <v>114</v>
      </c>
      <c r="H716" s="78" t="s">
        <v>114</v>
      </c>
      <c r="I716" s="195">
        <v>0</v>
      </c>
      <c r="J716" s="195">
        <v>0</v>
      </c>
      <c r="K716" s="195">
        <v>0</v>
      </c>
      <c r="L716" s="90" t="s">
        <v>14</v>
      </c>
      <c r="M716" s="91" t="s">
        <v>14</v>
      </c>
    </row>
    <row r="717" spans="1:13" ht="15.75" customHeight="1" x14ac:dyDescent="0.25">
      <c r="A717" s="354"/>
      <c r="B717" s="352"/>
      <c r="C717" s="76" t="s">
        <v>199</v>
      </c>
      <c r="D717" s="78" t="s">
        <v>114</v>
      </c>
      <c r="E717" s="78" t="s">
        <v>114</v>
      </c>
      <c r="F717" s="78" t="s">
        <v>114</v>
      </c>
      <c r="G717" s="78" t="s">
        <v>114</v>
      </c>
      <c r="H717" s="78" t="s">
        <v>114</v>
      </c>
      <c r="I717" s="195">
        <v>0</v>
      </c>
      <c r="J717" s="195">
        <v>0</v>
      </c>
      <c r="K717" s="195">
        <v>0</v>
      </c>
      <c r="L717" s="90" t="s">
        <v>14</v>
      </c>
      <c r="M717" s="91" t="s">
        <v>14</v>
      </c>
    </row>
    <row r="718" spans="1:13" ht="15.75" customHeight="1" x14ac:dyDescent="0.25">
      <c r="A718" s="354"/>
      <c r="B718" s="352"/>
      <c r="C718" s="76" t="s">
        <v>195</v>
      </c>
      <c r="D718" s="78" t="s">
        <v>114</v>
      </c>
      <c r="E718" s="78" t="s">
        <v>114</v>
      </c>
      <c r="F718" s="78" t="s">
        <v>114</v>
      </c>
      <c r="G718" s="78" t="s">
        <v>114</v>
      </c>
      <c r="H718" s="78" t="s">
        <v>114</v>
      </c>
      <c r="I718" s="195">
        <v>0</v>
      </c>
      <c r="J718" s="195">
        <v>0</v>
      </c>
      <c r="K718" s="195">
        <v>0</v>
      </c>
      <c r="L718" s="90" t="s">
        <v>14</v>
      </c>
      <c r="M718" s="91" t="s">
        <v>14</v>
      </c>
    </row>
    <row r="719" spans="1:13" ht="15.75" customHeight="1" x14ac:dyDescent="0.25">
      <c r="A719" s="354"/>
      <c r="B719" s="352"/>
      <c r="C719" s="76" t="s">
        <v>194</v>
      </c>
      <c r="D719" s="78" t="s">
        <v>114</v>
      </c>
      <c r="E719" s="78" t="s">
        <v>114</v>
      </c>
      <c r="F719" s="78" t="s">
        <v>114</v>
      </c>
      <c r="G719" s="78" t="s">
        <v>114</v>
      </c>
      <c r="H719" s="78" t="s">
        <v>114</v>
      </c>
      <c r="I719" s="195">
        <v>0</v>
      </c>
      <c r="J719" s="195">
        <v>0</v>
      </c>
      <c r="K719" s="195">
        <v>0</v>
      </c>
      <c r="L719" s="90" t="s">
        <v>14</v>
      </c>
      <c r="M719" s="91" t="s">
        <v>14</v>
      </c>
    </row>
    <row r="720" spans="1:13" ht="15.75" customHeight="1" x14ac:dyDescent="0.25">
      <c r="A720" s="354"/>
      <c r="B720" s="352"/>
      <c r="C720" s="76" t="s">
        <v>193</v>
      </c>
      <c r="D720" s="78" t="s">
        <v>114</v>
      </c>
      <c r="E720" s="78" t="s">
        <v>114</v>
      </c>
      <c r="F720" s="78" t="s">
        <v>114</v>
      </c>
      <c r="G720" s="78" t="s">
        <v>114</v>
      </c>
      <c r="H720" s="78" t="s">
        <v>114</v>
      </c>
      <c r="I720" s="195">
        <v>0</v>
      </c>
      <c r="J720" s="195">
        <v>0</v>
      </c>
      <c r="K720" s="195">
        <v>0</v>
      </c>
      <c r="L720" s="90" t="s">
        <v>14</v>
      </c>
      <c r="M720" s="91" t="s">
        <v>14</v>
      </c>
    </row>
    <row r="721" spans="1:13" ht="15.75" customHeight="1" x14ac:dyDescent="0.25">
      <c r="A721" s="355"/>
      <c r="B721" s="353"/>
      <c r="C721" s="76" t="s">
        <v>192</v>
      </c>
      <c r="D721" s="78" t="s">
        <v>114</v>
      </c>
      <c r="E721" s="78" t="s">
        <v>114</v>
      </c>
      <c r="F721" s="78" t="s">
        <v>114</v>
      </c>
      <c r="G721" s="78" t="s">
        <v>114</v>
      </c>
      <c r="H721" s="78" t="s">
        <v>114</v>
      </c>
      <c r="I721" s="195">
        <v>0</v>
      </c>
      <c r="J721" s="195">
        <v>0</v>
      </c>
      <c r="K721" s="195">
        <v>0</v>
      </c>
      <c r="L721" s="90" t="s">
        <v>14</v>
      </c>
      <c r="M721" s="91" t="s">
        <v>14</v>
      </c>
    </row>
    <row r="722" spans="1:13" ht="15.75" customHeight="1" x14ac:dyDescent="0.25">
      <c r="A722" s="340" t="s">
        <v>998</v>
      </c>
      <c r="B722" s="337" t="s">
        <v>555</v>
      </c>
      <c r="C722" s="62" t="s">
        <v>200</v>
      </c>
      <c r="D722" s="60" t="s">
        <v>115</v>
      </c>
      <c r="E722" s="60" t="s">
        <v>115</v>
      </c>
      <c r="F722" s="60" t="s">
        <v>115</v>
      </c>
      <c r="G722" s="60" t="s">
        <v>115</v>
      </c>
      <c r="H722" s="60" t="s">
        <v>115</v>
      </c>
      <c r="I722" s="81">
        <v>0</v>
      </c>
      <c r="J722" s="81">
        <v>0</v>
      </c>
      <c r="K722" s="81">
        <v>0</v>
      </c>
      <c r="L722" s="62"/>
      <c r="M722" s="66"/>
    </row>
    <row r="723" spans="1:13" ht="15.75" customHeight="1" x14ac:dyDescent="0.25">
      <c r="A723" s="341"/>
      <c r="B723" s="338"/>
      <c r="C723" s="62" t="s">
        <v>199</v>
      </c>
      <c r="D723" s="60" t="s">
        <v>115</v>
      </c>
      <c r="E723" s="60" t="s">
        <v>115</v>
      </c>
      <c r="F723" s="60" t="s">
        <v>115</v>
      </c>
      <c r="G723" s="60" t="s">
        <v>115</v>
      </c>
      <c r="H723" s="60" t="s">
        <v>115</v>
      </c>
      <c r="I723" s="81">
        <v>0</v>
      </c>
      <c r="J723" s="81">
        <v>0</v>
      </c>
      <c r="K723" s="81">
        <v>0</v>
      </c>
      <c r="L723" s="62"/>
      <c r="M723" s="66"/>
    </row>
    <row r="724" spans="1:13" ht="15.75" customHeight="1" x14ac:dyDescent="0.25">
      <c r="A724" s="341"/>
      <c r="B724" s="338"/>
      <c r="C724" s="62" t="s">
        <v>195</v>
      </c>
      <c r="D724" s="60" t="s">
        <v>115</v>
      </c>
      <c r="E724" s="60" t="s">
        <v>115</v>
      </c>
      <c r="F724" s="60" t="s">
        <v>115</v>
      </c>
      <c r="G724" s="60" t="s">
        <v>115</v>
      </c>
      <c r="H724" s="60" t="s">
        <v>115</v>
      </c>
      <c r="I724" s="81">
        <v>0</v>
      </c>
      <c r="J724" s="81">
        <v>0</v>
      </c>
      <c r="K724" s="81">
        <v>0</v>
      </c>
      <c r="L724" s="62"/>
      <c r="M724" s="66"/>
    </row>
    <row r="725" spans="1:13" ht="15.75" customHeight="1" x14ac:dyDescent="0.25">
      <c r="A725" s="341"/>
      <c r="B725" s="338"/>
      <c r="C725" s="62" t="s">
        <v>194</v>
      </c>
      <c r="D725" s="60" t="s">
        <v>115</v>
      </c>
      <c r="E725" s="60" t="s">
        <v>115</v>
      </c>
      <c r="F725" s="60" t="s">
        <v>115</v>
      </c>
      <c r="G725" s="60" t="s">
        <v>115</v>
      </c>
      <c r="H725" s="60" t="s">
        <v>115</v>
      </c>
      <c r="I725" s="81">
        <v>0</v>
      </c>
      <c r="J725" s="81">
        <v>0</v>
      </c>
      <c r="K725" s="81">
        <v>0</v>
      </c>
      <c r="L725" s="62"/>
      <c r="M725" s="66"/>
    </row>
    <row r="726" spans="1:13" ht="15.75" customHeight="1" x14ac:dyDescent="0.25">
      <c r="A726" s="341"/>
      <c r="B726" s="338"/>
      <c r="C726" s="62" t="s">
        <v>193</v>
      </c>
      <c r="D726" s="60" t="s">
        <v>115</v>
      </c>
      <c r="E726" s="60" t="s">
        <v>115</v>
      </c>
      <c r="F726" s="60" t="s">
        <v>115</v>
      </c>
      <c r="G726" s="60" t="s">
        <v>115</v>
      </c>
      <c r="H726" s="60" t="s">
        <v>115</v>
      </c>
      <c r="I726" s="81">
        <v>0</v>
      </c>
      <c r="J726" s="81">
        <v>0</v>
      </c>
      <c r="K726" s="81">
        <v>0</v>
      </c>
      <c r="L726" s="62"/>
      <c r="M726" s="66"/>
    </row>
    <row r="727" spans="1:13" ht="15.75" customHeight="1" x14ac:dyDescent="0.25">
      <c r="A727" s="342"/>
      <c r="B727" s="339"/>
      <c r="C727" s="62" t="s">
        <v>192</v>
      </c>
      <c r="D727" s="60" t="s">
        <v>115</v>
      </c>
      <c r="E727" s="60" t="s">
        <v>115</v>
      </c>
      <c r="F727" s="60" t="s">
        <v>115</v>
      </c>
      <c r="G727" s="60" t="s">
        <v>115</v>
      </c>
      <c r="H727" s="60" t="s">
        <v>115</v>
      </c>
      <c r="I727" s="81">
        <v>0</v>
      </c>
      <c r="J727" s="81">
        <v>0</v>
      </c>
      <c r="K727" s="81">
        <v>0</v>
      </c>
      <c r="L727" s="62"/>
      <c r="M727" s="66"/>
    </row>
    <row r="728" spans="1:13" ht="27" customHeight="1" x14ac:dyDescent="0.25">
      <c r="A728" s="347" t="s">
        <v>378</v>
      </c>
      <c r="B728" s="344" t="s">
        <v>848</v>
      </c>
      <c r="C728" s="76" t="s">
        <v>200</v>
      </c>
      <c r="D728" s="78" t="s">
        <v>114</v>
      </c>
      <c r="E728" s="78" t="s">
        <v>114</v>
      </c>
      <c r="F728" s="78" t="s">
        <v>114</v>
      </c>
      <c r="G728" s="78" t="s">
        <v>114</v>
      </c>
      <c r="H728" s="78" t="s">
        <v>114</v>
      </c>
      <c r="I728" s="195">
        <v>318205.81800000003</v>
      </c>
      <c r="J728" s="195">
        <v>274330.91119999997</v>
      </c>
      <c r="K728" s="195">
        <v>274330.8982</v>
      </c>
      <c r="L728" s="195">
        <v>86.211779509323733</v>
      </c>
      <c r="M728" s="195">
        <v>99.99999526119754</v>
      </c>
    </row>
    <row r="729" spans="1:13" ht="36" customHeight="1" x14ac:dyDescent="0.25">
      <c r="A729" s="354"/>
      <c r="B729" s="352"/>
      <c r="C729" s="76" t="s">
        <v>199</v>
      </c>
      <c r="D729" s="78" t="s">
        <v>844</v>
      </c>
      <c r="E729" s="78" t="s">
        <v>114</v>
      </c>
      <c r="F729" s="78" t="s">
        <v>845</v>
      </c>
      <c r="G729" s="78" t="s">
        <v>114</v>
      </c>
      <c r="H729" s="78" t="s">
        <v>114</v>
      </c>
      <c r="I729" s="195">
        <v>6364.1180000000004</v>
      </c>
      <c r="J729" s="195">
        <v>5486.6279699999996</v>
      </c>
      <c r="K729" s="195">
        <v>5486.6179700000002</v>
      </c>
      <c r="L729" s="195">
        <v>86.211757387276606</v>
      </c>
      <c r="M729" s="195">
        <v>99.99981773869024</v>
      </c>
    </row>
    <row r="730" spans="1:13" ht="15.75" customHeight="1" x14ac:dyDescent="0.25">
      <c r="A730" s="354"/>
      <c r="B730" s="352"/>
      <c r="C730" s="76" t="s">
        <v>195</v>
      </c>
      <c r="D730" s="78" t="s">
        <v>114</v>
      </c>
      <c r="E730" s="78" t="s">
        <v>114</v>
      </c>
      <c r="F730" s="78" t="s">
        <v>114</v>
      </c>
      <c r="G730" s="78" t="s">
        <v>114</v>
      </c>
      <c r="H730" s="78" t="s">
        <v>114</v>
      </c>
      <c r="I730" s="195">
        <v>311841.7</v>
      </c>
      <c r="J730" s="195">
        <v>268844.28323</v>
      </c>
      <c r="K730" s="195">
        <v>268844.28022999997</v>
      </c>
      <c r="L730" s="195">
        <v>86.211779960794203</v>
      </c>
      <c r="M730" s="195">
        <v>99.999998884112401</v>
      </c>
    </row>
    <row r="731" spans="1:13" ht="15.75" customHeight="1" x14ac:dyDescent="0.25">
      <c r="A731" s="354"/>
      <c r="B731" s="352"/>
      <c r="C731" s="76" t="s">
        <v>194</v>
      </c>
      <c r="D731" s="78" t="s">
        <v>114</v>
      </c>
      <c r="E731" s="78" t="s">
        <v>114</v>
      </c>
      <c r="F731" s="78" t="s">
        <v>114</v>
      </c>
      <c r="G731" s="78" t="s">
        <v>114</v>
      </c>
      <c r="H731" s="78" t="s">
        <v>114</v>
      </c>
      <c r="I731" s="195">
        <v>0</v>
      </c>
      <c r="J731" s="195">
        <v>0</v>
      </c>
      <c r="K731" s="195">
        <v>0</v>
      </c>
      <c r="L731" s="90" t="s">
        <v>14</v>
      </c>
      <c r="M731" s="91" t="s">
        <v>14</v>
      </c>
    </row>
    <row r="732" spans="1:13" ht="15.75" customHeight="1" x14ac:dyDescent="0.25">
      <c r="A732" s="354"/>
      <c r="B732" s="352"/>
      <c r="C732" s="76" t="s">
        <v>193</v>
      </c>
      <c r="D732" s="78" t="s">
        <v>114</v>
      </c>
      <c r="E732" s="78" t="s">
        <v>114</v>
      </c>
      <c r="F732" s="78" t="s">
        <v>114</v>
      </c>
      <c r="G732" s="78" t="s">
        <v>114</v>
      </c>
      <c r="H732" s="78" t="s">
        <v>114</v>
      </c>
      <c r="I732" s="195">
        <v>0</v>
      </c>
      <c r="J732" s="195">
        <v>0</v>
      </c>
      <c r="K732" s="195">
        <v>0</v>
      </c>
      <c r="L732" s="90" t="s">
        <v>14</v>
      </c>
      <c r="M732" s="91" t="s">
        <v>14</v>
      </c>
    </row>
    <row r="733" spans="1:13" ht="15.75" customHeight="1" x14ac:dyDescent="0.25">
      <c r="A733" s="355"/>
      <c r="B733" s="353"/>
      <c r="C733" s="76" t="s">
        <v>192</v>
      </c>
      <c r="D733" s="78" t="s">
        <v>114</v>
      </c>
      <c r="E733" s="78" t="s">
        <v>114</v>
      </c>
      <c r="F733" s="78" t="s">
        <v>114</v>
      </c>
      <c r="G733" s="78" t="s">
        <v>114</v>
      </c>
      <c r="H733" s="78" t="s">
        <v>114</v>
      </c>
      <c r="I733" s="195">
        <v>0</v>
      </c>
      <c r="J733" s="195">
        <v>0</v>
      </c>
      <c r="K733" s="195">
        <v>0</v>
      </c>
      <c r="L733" s="90" t="s">
        <v>14</v>
      </c>
      <c r="M733" s="91" t="s">
        <v>14</v>
      </c>
    </row>
    <row r="734" spans="1:13" ht="15.75" customHeight="1" x14ac:dyDescent="0.25">
      <c r="A734" s="340" t="s">
        <v>379</v>
      </c>
      <c r="B734" s="337" t="s">
        <v>789</v>
      </c>
      <c r="C734" s="159" t="s">
        <v>200</v>
      </c>
      <c r="D734" s="60" t="s">
        <v>114</v>
      </c>
      <c r="E734" s="60" t="s">
        <v>114</v>
      </c>
      <c r="F734" s="60" t="s">
        <v>114</v>
      </c>
      <c r="G734" s="60" t="s">
        <v>114</v>
      </c>
      <c r="H734" s="60" t="s">
        <v>114</v>
      </c>
      <c r="I734" s="81">
        <v>304940.51120000001</v>
      </c>
      <c r="J734" s="81">
        <v>263461.07189999998</v>
      </c>
      <c r="K734" s="81">
        <v>263461.07189999998</v>
      </c>
      <c r="L734" s="62">
        <v>86.397530739103701</v>
      </c>
      <c r="M734" s="66">
        <v>100</v>
      </c>
    </row>
    <row r="735" spans="1:13" ht="15.75" customHeight="1" x14ac:dyDescent="0.25">
      <c r="A735" s="341"/>
      <c r="B735" s="338"/>
      <c r="C735" s="228" t="s">
        <v>199</v>
      </c>
      <c r="D735" s="49">
        <v>882</v>
      </c>
      <c r="E735" s="231" t="s">
        <v>219</v>
      </c>
      <c r="F735" s="49" t="s">
        <v>895</v>
      </c>
      <c r="G735" s="49">
        <v>800</v>
      </c>
      <c r="H735" s="49" t="s">
        <v>897</v>
      </c>
      <c r="I735" s="81">
        <v>6098.8112000000001</v>
      </c>
      <c r="J735" s="287">
        <v>5269.2214400000003</v>
      </c>
      <c r="K735" s="287">
        <v>5269.2214400000003</v>
      </c>
      <c r="L735" s="62">
        <v>86.39751694559753</v>
      </c>
      <c r="M735" s="66">
        <v>100</v>
      </c>
    </row>
    <row r="736" spans="1:13" ht="15.75" customHeight="1" x14ac:dyDescent="0.25">
      <c r="A736" s="341"/>
      <c r="B736" s="338"/>
      <c r="C736" s="228" t="s">
        <v>195</v>
      </c>
      <c r="D736" s="60" t="s">
        <v>114</v>
      </c>
      <c r="E736" s="60" t="s">
        <v>114</v>
      </c>
      <c r="F736" s="60" t="s">
        <v>114</v>
      </c>
      <c r="G736" s="60" t="s">
        <v>114</v>
      </c>
      <c r="H736" s="60" t="s">
        <v>114</v>
      </c>
      <c r="I736" s="81">
        <v>298841.7</v>
      </c>
      <c r="J736" s="287">
        <v>258191.85045999999</v>
      </c>
      <c r="K736" s="287">
        <v>258191.85045999999</v>
      </c>
      <c r="L736" s="62">
        <v>86.397531020603878</v>
      </c>
      <c r="M736" s="66">
        <v>100</v>
      </c>
    </row>
    <row r="737" spans="1:13" ht="15.75" customHeight="1" x14ac:dyDescent="0.25">
      <c r="A737" s="341"/>
      <c r="B737" s="338"/>
      <c r="C737" s="228" t="s">
        <v>194</v>
      </c>
      <c r="D737" s="60" t="s">
        <v>114</v>
      </c>
      <c r="E737" s="60" t="s">
        <v>114</v>
      </c>
      <c r="F737" s="60" t="s">
        <v>114</v>
      </c>
      <c r="G737" s="60" t="s">
        <v>114</v>
      </c>
      <c r="H737" s="60" t="s">
        <v>114</v>
      </c>
      <c r="I737" s="81">
        <v>0</v>
      </c>
      <c r="J737" s="287">
        <v>0</v>
      </c>
      <c r="K737" s="287">
        <v>0</v>
      </c>
      <c r="L737" s="62" t="s">
        <v>14</v>
      </c>
      <c r="M737" s="66" t="s">
        <v>14</v>
      </c>
    </row>
    <row r="738" spans="1:13" ht="15.75" customHeight="1" x14ac:dyDescent="0.25">
      <c r="A738" s="341"/>
      <c r="B738" s="338"/>
      <c r="C738" s="228" t="s">
        <v>193</v>
      </c>
      <c r="D738" s="49" t="s">
        <v>114</v>
      </c>
      <c r="E738" s="49" t="s">
        <v>114</v>
      </c>
      <c r="F738" s="49" t="s">
        <v>114</v>
      </c>
      <c r="G738" s="49" t="s">
        <v>114</v>
      </c>
      <c r="H738" s="49" t="s">
        <v>114</v>
      </c>
      <c r="I738" s="81">
        <v>0</v>
      </c>
      <c r="J738" s="287">
        <v>0</v>
      </c>
      <c r="K738" s="287">
        <v>0</v>
      </c>
      <c r="L738" s="62" t="s">
        <v>14</v>
      </c>
      <c r="M738" s="66" t="s">
        <v>14</v>
      </c>
    </row>
    <row r="739" spans="1:13" ht="15.75" customHeight="1" x14ac:dyDescent="0.25">
      <c r="A739" s="342"/>
      <c r="B739" s="339"/>
      <c r="C739" s="228" t="s">
        <v>192</v>
      </c>
      <c r="D739" s="49" t="s">
        <v>114</v>
      </c>
      <c r="E739" s="49" t="s">
        <v>114</v>
      </c>
      <c r="F739" s="49" t="s">
        <v>114</v>
      </c>
      <c r="G739" s="49" t="s">
        <v>114</v>
      </c>
      <c r="H739" s="49" t="s">
        <v>114</v>
      </c>
      <c r="I739" s="81">
        <v>0</v>
      </c>
      <c r="J739" s="287">
        <v>0</v>
      </c>
      <c r="K739" s="287"/>
      <c r="L739" s="62" t="s">
        <v>14</v>
      </c>
      <c r="M739" s="66" t="s">
        <v>14</v>
      </c>
    </row>
    <row r="740" spans="1:13" ht="15.75" customHeight="1" x14ac:dyDescent="0.25">
      <c r="A740" s="340" t="s">
        <v>380</v>
      </c>
      <c r="B740" s="337" t="s">
        <v>791</v>
      </c>
      <c r="C740" s="159" t="s">
        <v>200</v>
      </c>
      <c r="D740" s="60" t="s">
        <v>114</v>
      </c>
      <c r="E740" s="60" t="s">
        <v>114</v>
      </c>
      <c r="F740" s="60" t="s">
        <v>114</v>
      </c>
      <c r="G740" s="60" t="s">
        <v>114</v>
      </c>
      <c r="H740" s="60" t="s">
        <v>114</v>
      </c>
      <c r="I740" s="81">
        <v>10204.0818</v>
      </c>
      <c r="J740" s="287">
        <v>7808.61481</v>
      </c>
      <c r="K740" s="287">
        <v>7808.6018100000001</v>
      </c>
      <c r="L740" s="62">
        <v>76.524296483001535</v>
      </c>
      <c r="M740" s="66">
        <v>99.999833517207392</v>
      </c>
    </row>
    <row r="741" spans="1:13" ht="15.75" customHeight="1" x14ac:dyDescent="0.25">
      <c r="A741" s="341"/>
      <c r="B741" s="338"/>
      <c r="C741" s="228" t="s">
        <v>199</v>
      </c>
      <c r="D741" s="49">
        <v>882</v>
      </c>
      <c r="E741" s="231" t="s">
        <v>219</v>
      </c>
      <c r="F741" s="49" t="s">
        <v>895</v>
      </c>
      <c r="G741" s="49">
        <v>800</v>
      </c>
      <c r="H741" s="49" t="s">
        <v>896</v>
      </c>
      <c r="I741" s="81">
        <v>204.08179999999999</v>
      </c>
      <c r="J741" s="287">
        <v>156.18204</v>
      </c>
      <c r="K741" s="287">
        <v>156.17204000000001</v>
      </c>
      <c r="L741" s="62">
        <v>76.524236850125789</v>
      </c>
      <c r="M741" s="66">
        <v>99.993597215147147</v>
      </c>
    </row>
    <row r="742" spans="1:13" ht="15.75" customHeight="1" x14ac:dyDescent="0.25">
      <c r="A742" s="341"/>
      <c r="B742" s="338"/>
      <c r="C742" s="228" t="s">
        <v>195</v>
      </c>
      <c r="D742" s="60" t="s">
        <v>114</v>
      </c>
      <c r="E742" s="60" t="s">
        <v>114</v>
      </c>
      <c r="F742" s="60" t="s">
        <v>114</v>
      </c>
      <c r="G742" s="60" t="s">
        <v>114</v>
      </c>
      <c r="H742" s="60" t="s">
        <v>114</v>
      </c>
      <c r="I742" s="81">
        <v>10000</v>
      </c>
      <c r="J742" s="81">
        <v>7652.4327700000003</v>
      </c>
      <c r="K742" s="81">
        <v>7652.4297699999997</v>
      </c>
      <c r="L742" s="62">
        <v>76.524297700000005</v>
      </c>
      <c r="M742" s="66">
        <v>99.999960796780698</v>
      </c>
    </row>
    <row r="743" spans="1:13" ht="15.75" customHeight="1" x14ac:dyDescent="0.25">
      <c r="A743" s="341"/>
      <c r="B743" s="338"/>
      <c r="C743" s="228" t="s">
        <v>194</v>
      </c>
      <c r="D743" s="60" t="s">
        <v>114</v>
      </c>
      <c r="E743" s="60" t="s">
        <v>114</v>
      </c>
      <c r="F743" s="60" t="s">
        <v>114</v>
      </c>
      <c r="G743" s="60" t="s">
        <v>114</v>
      </c>
      <c r="H743" s="60" t="s">
        <v>114</v>
      </c>
      <c r="I743" s="81">
        <v>0</v>
      </c>
      <c r="J743" s="81">
        <v>0</v>
      </c>
      <c r="K743" s="81">
        <v>0</v>
      </c>
      <c r="L743" s="62" t="s">
        <v>14</v>
      </c>
      <c r="M743" s="66" t="s">
        <v>14</v>
      </c>
    </row>
    <row r="744" spans="1:13" ht="15.75" customHeight="1" x14ac:dyDescent="0.25">
      <c r="A744" s="341"/>
      <c r="B744" s="338"/>
      <c r="C744" s="228" t="s">
        <v>193</v>
      </c>
      <c r="D744" s="60" t="s">
        <v>114</v>
      </c>
      <c r="E744" s="60" t="s">
        <v>114</v>
      </c>
      <c r="F744" s="60" t="s">
        <v>114</v>
      </c>
      <c r="G744" s="60" t="s">
        <v>114</v>
      </c>
      <c r="H744" s="60" t="s">
        <v>114</v>
      </c>
      <c r="I744" s="81">
        <v>0</v>
      </c>
      <c r="J744" s="81">
        <v>0</v>
      </c>
      <c r="K744" s="81">
        <v>0</v>
      </c>
      <c r="L744" s="62" t="s">
        <v>14</v>
      </c>
      <c r="M744" s="66" t="s">
        <v>14</v>
      </c>
    </row>
    <row r="745" spans="1:13" ht="15.75" customHeight="1" x14ac:dyDescent="0.25">
      <c r="A745" s="342"/>
      <c r="B745" s="339"/>
      <c r="C745" s="228" t="s">
        <v>192</v>
      </c>
      <c r="D745" s="60" t="s">
        <v>114</v>
      </c>
      <c r="E745" s="60" t="s">
        <v>114</v>
      </c>
      <c r="F745" s="60" t="s">
        <v>114</v>
      </c>
      <c r="G745" s="60" t="s">
        <v>114</v>
      </c>
      <c r="H745" s="60" t="s">
        <v>114</v>
      </c>
      <c r="I745" s="81">
        <v>0</v>
      </c>
      <c r="J745" s="81">
        <v>0</v>
      </c>
      <c r="K745" s="81">
        <v>0</v>
      </c>
      <c r="L745" s="62" t="s">
        <v>14</v>
      </c>
      <c r="M745" s="66" t="s">
        <v>14</v>
      </c>
    </row>
    <row r="746" spans="1:13" ht="20.25" customHeight="1" x14ac:dyDescent="0.25">
      <c r="A746" s="340" t="s">
        <v>381</v>
      </c>
      <c r="B746" s="337" t="s">
        <v>898</v>
      </c>
      <c r="C746" s="159" t="s">
        <v>200</v>
      </c>
      <c r="D746" s="60" t="s">
        <v>114</v>
      </c>
      <c r="E746" s="60" t="s">
        <v>114</v>
      </c>
      <c r="F746" s="60" t="s">
        <v>114</v>
      </c>
      <c r="G746" s="60" t="s">
        <v>114</v>
      </c>
      <c r="H746" s="60" t="s">
        <v>114</v>
      </c>
      <c r="I746" s="81">
        <v>3061.2249999999999</v>
      </c>
      <c r="J746" s="81">
        <v>3061.2244900000001</v>
      </c>
      <c r="K746" s="81">
        <v>3061.2244900000001</v>
      </c>
      <c r="L746" s="62">
        <v>99.999983340002785</v>
      </c>
      <c r="M746" s="69">
        <v>100</v>
      </c>
    </row>
    <row r="747" spans="1:13" ht="20.25" customHeight="1" x14ac:dyDescent="0.25">
      <c r="A747" s="341"/>
      <c r="B747" s="338"/>
      <c r="C747" s="228" t="s">
        <v>199</v>
      </c>
      <c r="D747" s="49">
        <v>882</v>
      </c>
      <c r="E747" s="231" t="s">
        <v>219</v>
      </c>
      <c r="F747" s="49" t="s">
        <v>895</v>
      </c>
      <c r="G747" s="49">
        <v>800</v>
      </c>
      <c r="H747" s="49" t="s">
        <v>899</v>
      </c>
      <c r="I747" s="81">
        <v>61.225000000000001</v>
      </c>
      <c r="J747" s="81">
        <v>61.224490000000003</v>
      </c>
      <c r="K747" s="81">
        <v>61.224490000000003</v>
      </c>
      <c r="L747" s="62">
        <v>99.999167006941619</v>
      </c>
      <c r="M747" s="69">
        <v>100</v>
      </c>
    </row>
    <row r="748" spans="1:13" ht="18" customHeight="1" x14ac:dyDescent="0.25">
      <c r="A748" s="341"/>
      <c r="B748" s="338"/>
      <c r="C748" s="228" t="s">
        <v>195</v>
      </c>
      <c r="D748" s="49" t="s">
        <v>114</v>
      </c>
      <c r="E748" s="49" t="s">
        <v>114</v>
      </c>
      <c r="F748" s="49" t="s">
        <v>114</v>
      </c>
      <c r="G748" s="49" t="s">
        <v>114</v>
      </c>
      <c r="H748" s="49" t="s">
        <v>114</v>
      </c>
      <c r="I748" s="81">
        <v>3000</v>
      </c>
      <c r="J748" s="81">
        <v>3000</v>
      </c>
      <c r="K748" s="81">
        <v>3000</v>
      </c>
      <c r="L748" s="62">
        <v>100</v>
      </c>
      <c r="M748" s="69">
        <v>100</v>
      </c>
    </row>
    <row r="749" spans="1:13" ht="20.25" customHeight="1" x14ac:dyDescent="0.25">
      <c r="A749" s="341"/>
      <c r="B749" s="338"/>
      <c r="C749" s="228" t="s">
        <v>194</v>
      </c>
      <c r="D749" s="60" t="s">
        <v>114</v>
      </c>
      <c r="E749" s="60" t="s">
        <v>114</v>
      </c>
      <c r="F749" s="60" t="s">
        <v>114</v>
      </c>
      <c r="G749" s="60" t="s">
        <v>114</v>
      </c>
      <c r="H749" s="60" t="s">
        <v>114</v>
      </c>
      <c r="I749" s="81">
        <v>0</v>
      </c>
      <c r="J749" s="287">
        <v>0</v>
      </c>
      <c r="K749" s="287">
        <v>0</v>
      </c>
      <c r="L749" s="62" t="s">
        <v>14</v>
      </c>
      <c r="M749" s="66" t="s">
        <v>14</v>
      </c>
    </row>
    <row r="750" spans="1:13" ht="18.75" customHeight="1" x14ac:dyDescent="0.25">
      <c r="A750" s="341"/>
      <c r="B750" s="338"/>
      <c r="C750" s="228" t="s">
        <v>193</v>
      </c>
      <c r="D750" s="60" t="s">
        <v>114</v>
      </c>
      <c r="E750" s="60" t="s">
        <v>114</v>
      </c>
      <c r="F750" s="60" t="s">
        <v>114</v>
      </c>
      <c r="G750" s="60" t="s">
        <v>114</v>
      </c>
      <c r="H750" s="60" t="s">
        <v>114</v>
      </c>
      <c r="I750" s="81">
        <v>0</v>
      </c>
      <c r="J750" s="287">
        <v>0</v>
      </c>
      <c r="K750" s="287">
        <v>0</v>
      </c>
      <c r="L750" s="62" t="s">
        <v>14</v>
      </c>
      <c r="M750" s="66" t="s">
        <v>14</v>
      </c>
    </row>
    <row r="751" spans="1:13" ht="20.25" customHeight="1" x14ac:dyDescent="0.25">
      <c r="A751" s="342"/>
      <c r="B751" s="339"/>
      <c r="C751" s="228" t="s">
        <v>192</v>
      </c>
      <c r="D751" s="60" t="s">
        <v>114</v>
      </c>
      <c r="E751" s="60" t="s">
        <v>114</v>
      </c>
      <c r="F751" s="60" t="s">
        <v>114</v>
      </c>
      <c r="G751" s="60" t="s">
        <v>114</v>
      </c>
      <c r="H751" s="60" t="s">
        <v>114</v>
      </c>
      <c r="I751" s="81">
        <v>0</v>
      </c>
      <c r="J751" s="287">
        <v>0</v>
      </c>
      <c r="K751" s="81">
        <v>0</v>
      </c>
      <c r="L751" s="62" t="s">
        <v>14</v>
      </c>
      <c r="M751" s="66" t="s">
        <v>14</v>
      </c>
    </row>
    <row r="752" spans="1:13" ht="15.75" customHeight="1" x14ac:dyDescent="0.25">
      <c r="A752" s="361" t="s">
        <v>9</v>
      </c>
      <c r="B752" s="367" t="s">
        <v>778</v>
      </c>
      <c r="C752" s="84" t="s">
        <v>200</v>
      </c>
      <c r="D752" s="77" t="s">
        <v>114</v>
      </c>
      <c r="E752" s="77" t="s">
        <v>114</v>
      </c>
      <c r="F752" s="77" t="s">
        <v>114</v>
      </c>
      <c r="G752" s="77" t="s">
        <v>114</v>
      </c>
      <c r="H752" s="77" t="s">
        <v>114</v>
      </c>
      <c r="I752" s="197">
        <v>604725.5</v>
      </c>
      <c r="J752" s="197">
        <v>329486.24472999998</v>
      </c>
      <c r="K752" s="197">
        <v>318810.06813999999</v>
      </c>
      <c r="L752" s="85">
        <v>52.719799006326006</v>
      </c>
      <c r="M752" s="87">
        <v>96.759750441555255</v>
      </c>
    </row>
    <row r="753" spans="1:13" ht="15.75" customHeight="1" x14ac:dyDescent="0.25">
      <c r="A753" s="362"/>
      <c r="B753" s="368"/>
      <c r="C753" s="84" t="s">
        <v>199</v>
      </c>
      <c r="D753" s="77">
        <v>882</v>
      </c>
      <c r="E753" s="77" t="s">
        <v>114</v>
      </c>
      <c r="F753" s="77" t="s">
        <v>849</v>
      </c>
      <c r="G753" s="77" t="s">
        <v>114</v>
      </c>
      <c r="H753" s="77" t="s">
        <v>114</v>
      </c>
      <c r="I753" s="197">
        <v>404725.5</v>
      </c>
      <c r="J753" s="197">
        <v>236915.94347999999</v>
      </c>
      <c r="K753" s="197">
        <v>226239.76689</v>
      </c>
      <c r="L753" s="85">
        <v>55.89955831545084</v>
      </c>
      <c r="M753" s="87">
        <v>95.493685889948878</v>
      </c>
    </row>
    <row r="754" spans="1:13" ht="15.75" customHeight="1" x14ac:dyDescent="0.25">
      <c r="A754" s="362"/>
      <c r="B754" s="368"/>
      <c r="C754" s="84" t="s">
        <v>195</v>
      </c>
      <c r="D754" s="77" t="s">
        <v>114</v>
      </c>
      <c r="E754" s="77" t="s">
        <v>114</v>
      </c>
      <c r="F754" s="77" t="s">
        <v>114</v>
      </c>
      <c r="G754" s="77" t="s">
        <v>114</v>
      </c>
      <c r="H754" s="77" t="s">
        <v>114</v>
      </c>
      <c r="I754" s="197">
        <v>200000</v>
      </c>
      <c r="J754" s="197">
        <v>92570.301250000004</v>
      </c>
      <c r="K754" s="197">
        <v>92570.301250000004</v>
      </c>
      <c r="L754" s="85">
        <v>46.285150625000007</v>
      </c>
      <c r="M754" s="87">
        <v>100</v>
      </c>
    </row>
    <row r="755" spans="1:13" ht="15.75" customHeight="1" x14ac:dyDescent="0.25">
      <c r="A755" s="362"/>
      <c r="B755" s="368"/>
      <c r="C755" s="84" t="s">
        <v>194</v>
      </c>
      <c r="D755" s="77" t="s">
        <v>114</v>
      </c>
      <c r="E755" s="77" t="s">
        <v>114</v>
      </c>
      <c r="F755" s="77" t="s">
        <v>114</v>
      </c>
      <c r="G755" s="77" t="s">
        <v>114</v>
      </c>
      <c r="H755" s="77" t="s">
        <v>114</v>
      </c>
      <c r="I755" s="197">
        <v>0</v>
      </c>
      <c r="J755" s="197">
        <v>0</v>
      </c>
      <c r="K755" s="197">
        <v>0</v>
      </c>
      <c r="L755" s="85" t="s">
        <v>14</v>
      </c>
      <c r="M755" s="87" t="s">
        <v>14</v>
      </c>
    </row>
    <row r="756" spans="1:13" ht="15.75" customHeight="1" x14ac:dyDescent="0.25">
      <c r="A756" s="362"/>
      <c r="B756" s="368"/>
      <c r="C756" s="84" t="s">
        <v>193</v>
      </c>
      <c r="D756" s="77" t="s">
        <v>114</v>
      </c>
      <c r="E756" s="77" t="s">
        <v>114</v>
      </c>
      <c r="F756" s="77" t="s">
        <v>114</v>
      </c>
      <c r="G756" s="77" t="s">
        <v>114</v>
      </c>
      <c r="H756" s="77" t="s">
        <v>114</v>
      </c>
      <c r="I756" s="197">
        <v>0</v>
      </c>
      <c r="J756" s="197">
        <v>0</v>
      </c>
      <c r="K756" s="197">
        <v>0</v>
      </c>
      <c r="L756" s="85" t="s">
        <v>14</v>
      </c>
      <c r="M756" s="87" t="s">
        <v>14</v>
      </c>
    </row>
    <row r="757" spans="1:13" ht="15.75" customHeight="1" x14ac:dyDescent="0.25">
      <c r="A757" s="363"/>
      <c r="B757" s="369"/>
      <c r="C757" s="84" t="s">
        <v>192</v>
      </c>
      <c r="D757" s="77" t="s">
        <v>114</v>
      </c>
      <c r="E757" s="77" t="s">
        <v>114</v>
      </c>
      <c r="F757" s="77" t="s">
        <v>114</v>
      </c>
      <c r="G757" s="77" t="s">
        <v>114</v>
      </c>
      <c r="H757" s="77" t="s">
        <v>114</v>
      </c>
      <c r="I757" s="197">
        <v>0</v>
      </c>
      <c r="J757" s="197">
        <v>0</v>
      </c>
      <c r="K757" s="197">
        <v>0</v>
      </c>
      <c r="L757" s="85" t="s">
        <v>14</v>
      </c>
      <c r="M757" s="87" t="s">
        <v>14</v>
      </c>
    </row>
    <row r="758" spans="1:13" ht="15.75" customHeight="1" x14ac:dyDescent="0.25">
      <c r="A758" s="347" t="s">
        <v>58</v>
      </c>
      <c r="B758" s="344" t="s">
        <v>224</v>
      </c>
      <c r="C758" s="76" t="s">
        <v>200</v>
      </c>
      <c r="D758" s="78" t="s">
        <v>114</v>
      </c>
      <c r="E758" s="78" t="s">
        <v>114</v>
      </c>
      <c r="F758" s="78" t="s">
        <v>114</v>
      </c>
      <c r="G758" s="78" t="s">
        <v>114</v>
      </c>
      <c r="H758" s="78" t="s">
        <v>114</v>
      </c>
      <c r="I758" s="195">
        <v>518370.5</v>
      </c>
      <c r="J758" s="195">
        <v>260036.24472999998</v>
      </c>
      <c r="K758" s="195">
        <v>249360.06813999999</v>
      </c>
      <c r="L758" s="79">
        <v>48.104602430115136</v>
      </c>
      <c r="M758" s="80">
        <v>95.89435057367281</v>
      </c>
    </row>
    <row r="759" spans="1:13" ht="15.75" customHeight="1" x14ac:dyDescent="0.25">
      <c r="A759" s="354"/>
      <c r="B759" s="352"/>
      <c r="C759" s="76" t="s">
        <v>199</v>
      </c>
      <c r="D759" s="78">
        <v>882</v>
      </c>
      <c r="E759" s="78" t="s">
        <v>114</v>
      </c>
      <c r="F759" s="78" t="s">
        <v>850</v>
      </c>
      <c r="G759" s="78" t="s">
        <v>114</v>
      </c>
      <c r="H759" s="78" t="s">
        <v>114</v>
      </c>
      <c r="I759" s="195">
        <v>318370.5</v>
      </c>
      <c r="J759" s="195">
        <v>167465.94347999999</v>
      </c>
      <c r="K759" s="195">
        <v>156789.76689</v>
      </c>
      <c r="L759" s="79">
        <v>49.247580064735899</v>
      </c>
      <c r="M759" s="80">
        <v>93.624867021828223</v>
      </c>
    </row>
    <row r="760" spans="1:13" ht="15.75" customHeight="1" x14ac:dyDescent="0.25">
      <c r="A760" s="354"/>
      <c r="B760" s="352"/>
      <c r="C760" s="76" t="s">
        <v>195</v>
      </c>
      <c r="D760" s="78" t="s">
        <v>114</v>
      </c>
      <c r="E760" s="78" t="s">
        <v>114</v>
      </c>
      <c r="F760" s="78" t="s">
        <v>114</v>
      </c>
      <c r="G760" s="78" t="s">
        <v>114</v>
      </c>
      <c r="H760" s="78" t="s">
        <v>114</v>
      </c>
      <c r="I760" s="195">
        <v>200000</v>
      </c>
      <c r="J760" s="195">
        <v>92570.301250000004</v>
      </c>
      <c r="K760" s="195">
        <v>92570.301250000004</v>
      </c>
      <c r="L760" s="79">
        <v>46.285150625000007</v>
      </c>
      <c r="M760" s="80">
        <v>100</v>
      </c>
    </row>
    <row r="761" spans="1:13" ht="15.75" customHeight="1" x14ac:dyDescent="0.25">
      <c r="A761" s="354"/>
      <c r="B761" s="352"/>
      <c r="C761" s="76" t="s">
        <v>194</v>
      </c>
      <c r="D761" s="78" t="s">
        <v>114</v>
      </c>
      <c r="E761" s="78" t="s">
        <v>114</v>
      </c>
      <c r="F761" s="78" t="s">
        <v>114</v>
      </c>
      <c r="G761" s="78" t="s">
        <v>114</v>
      </c>
      <c r="H761" s="78" t="s">
        <v>114</v>
      </c>
      <c r="I761" s="195">
        <v>0</v>
      </c>
      <c r="J761" s="195">
        <v>0</v>
      </c>
      <c r="K761" s="195">
        <v>0</v>
      </c>
      <c r="L761" s="79" t="s">
        <v>14</v>
      </c>
      <c r="M761" s="80" t="s">
        <v>14</v>
      </c>
    </row>
    <row r="762" spans="1:13" ht="15.75" customHeight="1" x14ac:dyDescent="0.25">
      <c r="A762" s="354"/>
      <c r="B762" s="352"/>
      <c r="C762" s="76" t="s">
        <v>193</v>
      </c>
      <c r="D762" s="78" t="s">
        <v>114</v>
      </c>
      <c r="E762" s="78" t="s">
        <v>114</v>
      </c>
      <c r="F762" s="78" t="s">
        <v>114</v>
      </c>
      <c r="G762" s="78" t="s">
        <v>114</v>
      </c>
      <c r="H762" s="78" t="s">
        <v>114</v>
      </c>
      <c r="I762" s="195">
        <v>0</v>
      </c>
      <c r="J762" s="195">
        <v>0</v>
      </c>
      <c r="K762" s="195">
        <v>0</v>
      </c>
      <c r="L762" s="79" t="s">
        <v>14</v>
      </c>
      <c r="M762" s="80" t="s">
        <v>14</v>
      </c>
    </row>
    <row r="763" spans="1:13" ht="15.75" customHeight="1" x14ac:dyDescent="0.25">
      <c r="A763" s="355"/>
      <c r="B763" s="353"/>
      <c r="C763" s="76" t="s">
        <v>192</v>
      </c>
      <c r="D763" s="78" t="s">
        <v>114</v>
      </c>
      <c r="E763" s="78" t="s">
        <v>114</v>
      </c>
      <c r="F763" s="78" t="s">
        <v>114</v>
      </c>
      <c r="G763" s="78" t="s">
        <v>114</v>
      </c>
      <c r="H763" s="78" t="s">
        <v>114</v>
      </c>
      <c r="I763" s="195">
        <v>0</v>
      </c>
      <c r="J763" s="195">
        <v>0</v>
      </c>
      <c r="K763" s="195">
        <v>0</v>
      </c>
      <c r="L763" s="79" t="s">
        <v>14</v>
      </c>
      <c r="M763" s="80" t="s">
        <v>14</v>
      </c>
    </row>
    <row r="764" spans="1:13" ht="17.25" customHeight="1" x14ac:dyDescent="0.25">
      <c r="A764" s="340" t="s">
        <v>382</v>
      </c>
      <c r="B764" s="337" t="s">
        <v>139</v>
      </c>
      <c r="C764" s="59" t="s">
        <v>200</v>
      </c>
      <c r="D764" s="60" t="s">
        <v>114</v>
      </c>
      <c r="E764" s="60" t="s">
        <v>114</v>
      </c>
      <c r="F764" s="60" t="s">
        <v>114</v>
      </c>
      <c r="G764" s="60" t="s">
        <v>114</v>
      </c>
      <c r="H764" s="60" t="s">
        <v>114</v>
      </c>
      <c r="I764" s="81">
        <v>262476</v>
      </c>
      <c r="J764" s="287">
        <v>127228.6958</v>
      </c>
      <c r="K764" s="287">
        <v>125957.92947</v>
      </c>
      <c r="L764" s="70">
        <v>47.98836063868697</v>
      </c>
      <c r="M764" s="71">
        <v>99.001195192633588</v>
      </c>
    </row>
    <row r="765" spans="1:13" ht="58.5" customHeight="1" x14ac:dyDescent="0.25">
      <c r="A765" s="341"/>
      <c r="B765" s="338"/>
      <c r="C765" s="64" t="s">
        <v>199</v>
      </c>
      <c r="D765" s="60">
        <v>882</v>
      </c>
      <c r="E765" s="231" t="s">
        <v>219</v>
      </c>
      <c r="F765" s="67" t="s">
        <v>851</v>
      </c>
      <c r="G765" s="60">
        <v>800</v>
      </c>
      <c r="H765" s="60" t="s">
        <v>493</v>
      </c>
      <c r="I765" s="81">
        <v>62476</v>
      </c>
      <c r="J765" s="81">
        <v>34658.394549999997</v>
      </c>
      <c r="K765" s="81">
        <v>33387.628219999999</v>
      </c>
      <c r="L765" s="70">
        <v>53.44072639093411</v>
      </c>
      <c r="M765" s="71">
        <v>96.333452987365803</v>
      </c>
    </row>
    <row r="766" spans="1:13" ht="15.75" customHeight="1" x14ac:dyDescent="0.25">
      <c r="A766" s="341"/>
      <c r="B766" s="338"/>
      <c r="C766" s="64" t="s">
        <v>195</v>
      </c>
      <c r="D766" s="49" t="s">
        <v>114</v>
      </c>
      <c r="E766" s="49" t="s">
        <v>114</v>
      </c>
      <c r="F766" s="49" t="s">
        <v>114</v>
      </c>
      <c r="G766" s="49" t="s">
        <v>114</v>
      </c>
      <c r="H766" s="49" t="s">
        <v>114</v>
      </c>
      <c r="I766" s="81">
        <v>200000</v>
      </c>
      <c r="J766" s="81">
        <v>92570.301250000004</v>
      </c>
      <c r="K766" s="81">
        <v>92570.301250000004</v>
      </c>
      <c r="L766" s="70">
        <v>46.285150625000007</v>
      </c>
      <c r="M766" s="71">
        <v>100</v>
      </c>
    </row>
    <row r="767" spans="1:13" ht="15.75" customHeight="1" x14ac:dyDescent="0.25">
      <c r="A767" s="341"/>
      <c r="B767" s="338"/>
      <c r="C767" s="64" t="s">
        <v>194</v>
      </c>
      <c r="D767" s="49" t="s">
        <v>114</v>
      </c>
      <c r="E767" s="49" t="s">
        <v>114</v>
      </c>
      <c r="F767" s="49" t="s">
        <v>114</v>
      </c>
      <c r="G767" s="49" t="s">
        <v>114</v>
      </c>
      <c r="H767" s="49" t="s">
        <v>114</v>
      </c>
      <c r="I767" s="81">
        <v>0</v>
      </c>
      <c r="J767" s="81">
        <v>0</v>
      </c>
      <c r="K767" s="81">
        <v>0</v>
      </c>
      <c r="L767" s="70" t="s">
        <v>14</v>
      </c>
      <c r="M767" s="71" t="s">
        <v>14</v>
      </c>
    </row>
    <row r="768" spans="1:13" ht="15.75" customHeight="1" x14ac:dyDescent="0.25">
      <c r="A768" s="341"/>
      <c r="B768" s="338"/>
      <c r="C768" s="64" t="s">
        <v>193</v>
      </c>
      <c r="D768" s="60" t="s">
        <v>114</v>
      </c>
      <c r="E768" s="60" t="s">
        <v>114</v>
      </c>
      <c r="F768" s="60" t="s">
        <v>114</v>
      </c>
      <c r="G768" s="60" t="s">
        <v>114</v>
      </c>
      <c r="H768" s="60" t="s">
        <v>114</v>
      </c>
      <c r="I768" s="81">
        <v>0</v>
      </c>
      <c r="J768" s="81">
        <v>0</v>
      </c>
      <c r="K768" s="81">
        <v>0</v>
      </c>
      <c r="L768" s="70" t="s">
        <v>14</v>
      </c>
      <c r="M768" s="71" t="s">
        <v>14</v>
      </c>
    </row>
    <row r="769" spans="1:13" ht="15.75" customHeight="1" x14ac:dyDescent="0.25">
      <c r="A769" s="342"/>
      <c r="B769" s="339"/>
      <c r="C769" s="64" t="s">
        <v>192</v>
      </c>
      <c r="D769" s="60" t="s">
        <v>114</v>
      </c>
      <c r="E769" s="60" t="s">
        <v>114</v>
      </c>
      <c r="F769" s="60" t="s">
        <v>114</v>
      </c>
      <c r="G769" s="60" t="s">
        <v>114</v>
      </c>
      <c r="H769" s="60" t="s">
        <v>114</v>
      </c>
      <c r="I769" s="81">
        <v>0</v>
      </c>
      <c r="J769" s="81">
        <v>0</v>
      </c>
      <c r="K769" s="81">
        <v>0</v>
      </c>
      <c r="L769" s="70" t="s">
        <v>14</v>
      </c>
      <c r="M769" s="71" t="s">
        <v>14</v>
      </c>
    </row>
    <row r="770" spans="1:13" ht="15.75" customHeight="1" x14ac:dyDescent="0.25">
      <c r="A770" s="340" t="s">
        <v>506</v>
      </c>
      <c r="B770" s="337" t="s">
        <v>507</v>
      </c>
      <c r="C770" s="59" t="s">
        <v>200</v>
      </c>
      <c r="D770" s="60" t="s">
        <v>114</v>
      </c>
      <c r="E770" s="60" t="s">
        <v>114</v>
      </c>
      <c r="F770" s="60" t="s">
        <v>114</v>
      </c>
      <c r="G770" s="60" t="s">
        <v>114</v>
      </c>
      <c r="H770" s="60" t="s">
        <v>114</v>
      </c>
      <c r="I770" s="81">
        <v>255894.5</v>
      </c>
      <c r="J770" s="81">
        <v>132807.54892999999</v>
      </c>
      <c r="K770" s="81">
        <v>123402.13867</v>
      </c>
      <c r="L770" s="70">
        <v>48.223833912022336</v>
      </c>
      <c r="M770" s="71">
        <v>92.918015326856633</v>
      </c>
    </row>
    <row r="771" spans="1:13" ht="15.75" customHeight="1" x14ac:dyDescent="0.25">
      <c r="A771" s="341"/>
      <c r="B771" s="338"/>
      <c r="C771" s="64" t="s">
        <v>199</v>
      </c>
      <c r="D771" s="60">
        <v>882</v>
      </c>
      <c r="E771" s="231" t="s">
        <v>219</v>
      </c>
      <c r="F771" s="60" t="s">
        <v>496</v>
      </c>
      <c r="G771" s="60">
        <v>800</v>
      </c>
      <c r="H771" s="60" t="s">
        <v>852</v>
      </c>
      <c r="I771" s="81">
        <v>255894.5</v>
      </c>
      <c r="J771" s="81">
        <v>132807.54892999999</v>
      </c>
      <c r="K771" s="81">
        <v>123402.13867</v>
      </c>
      <c r="L771" s="70">
        <v>48.223833912022336</v>
      </c>
      <c r="M771" s="71">
        <v>92.918015326856633</v>
      </c>
    </row>
    <row r="772" spans="1:13" ht="15.75" customHeight="1" x14ac:dyDescent="0.25">
      <c r="A772" s="341"/>
      <c r="B772" s="338"/>
      <c r="C772" s="64" t="s">
        <v>195</v>
      </c>
      <c r="D772" s="49" t="s">
        <v>114</v>
      </c>
      <c r="E772" s="49" t="s">
        <v>114</v>
      </c>
      <c r="F772" s="49" t="s">
        <v>114</v>
      </c>
      <c r="G772" s="49" t="s">
        <v>114</v>
      </c>
      <c r="H772" s="49" t="s">
        <v>114</v>
      </c>
      <c r="I772" s="81">
        <v>0</v>
      </c>
      <c r="J772" s="81">
        <v>0</v>
      </c>
      <c r="K772" s="81">
        <v>0</v>
      </c>
      <c r="L772" s="70" t="s">
        <v>14</v>
      </c>
      <c r="M772" s="71" t="s">
        <v>14</v>
      </c>
    </row>
    <row r="773" spans="1:13" ht="15.75" customHeight="1" x14ac:dyDescent="0.25">
      <c r="A773" s="341"/>
      <c r="B773" s="338"/>
      <c r="C773" s="64" t="s">
        <v>194</v>
      </c>
      <c r="D773" s="49" t="s">
        <v>114</v>
      </c>
      <c r="E773" s="49" t="s">
        <v>114</v>
      </c>
      <c r="F773" s="49" t="s">
        <v>114</v>
      </c>
      <c r="G773" s="49" t="s">
        <v>114</v>
      </c>
      <c r="H773" s="49" t="s">
        <v>114</v>
      </c>
      <c r="I773" s="81">
        <v>0</v>
      </c>
      <c r="J773" s="81">
        <v>0</v>
      </c>
      <c r="K773" s="81">
        <v>0</v>
      </c>
      <c r="L773" s="70" t="s">
        <v>14</v>
      </c>
      <c r="M773" s="71" t="s">
        <v>14</v>
      </c>
    </row>
    <row r="774" spans="1:13" ht="15.75" customHeight="1" x14ac:dyDescent="0.25">
      <c r="A774" s="341"/>
      <c r="B774" s="338"/>
      <c r="C774" s="64" t="s">
        <v>193</v>
      </c>
      <c r="D774" s="60" t="s">
        <v>114</v>
      </c>
      <c r="E774" s="60" t="s">
        <v>114</v>
      </c>
      <c r="F774" s="60" t="s">
        <v>114</v>
      </c>
      <c r="G774" s="60" t="s">
        <v>114</v>
      </c>
      <c r="H774" s="60" t="s">
        <v>114</v>
      </c>
      <c r="I774" s="81">
        <v>0</v>
      </c>
      <c r="J774" s="81">
        <v>0</v>
      </c>
      <c r="K774" s="81">
        <v>0</v>
      </c>
      <c r="L774" s="70" t="s">
        <v>14</v>
      </c>
      <c r="M774" s="71" t="s">
        <v>14</v>
      </c>
    </row>
    <row r="775" spans="1:13" ht="15.75" customHeight="1" x14ac:dyDescent="0.25">
      <c r="A775" s="342"/>
      <c r="B775" s="339"/>
      <c r="C775" s="64" t="s">
        <v>192</v>
      </c>
      <c r="D775" s="60" t="s">
        <v>114</v>
      </c>
      <c r="E775" s="60" t="s">
        <v>114</v>
      </c>
      <c r="F775" s="60" t="s">
        <v>114</v>
      </c>
      <c r="G775" s="60" t="s">
        <v>114</v>
      </c>
      <c r="H775" s="60" t="s">
        <v>114</v>
      </c>
      <c r="I775" s="81">
        <v>0</v>
      </c>
      <c r="J775" s="81">
        <v>0</v>
      </c>
      <c r="K775" s="81">
        <v>0</v>
      </c>
      <c r="L775" s="70" t="s">
        <v>14</v>
      </c>
      <c r="M775" s="71" t="s">
        <v>14</v>
      </c>
    </row>
    <row r="776" spans="1:13" ht="15.75" customHeight="1" x14ac:dyDescent="0.25">
      <c r="A776" s="347" t="s">
        <v>59</v>
      </c>
      <c r="B776" s="344" t="s">
        <v>729</v>
      </c>
      <c r="C776" s="76" t="s">
        <v>200</v>
      </c>
      <c r="D776" s="78" t="s">
        <v>114</v>
      </c>
      <c r="E776" s="78" t="s">
        <v>114</v>
      </c>
      <c r="F776" s="78" t="s">
        <v>114</v>
      </c>
      <c r="G776" s="78" t="s">
        <v>114</v>
      </c>
      <c r="H776" s="78" t="s">
        <v>114</v>
      </c>
      <c r="I776" s="199">
        <v>86355</v>
      </c>
      <c r="J776" s="199">
        <v>69450</v>
      </c>
      <c r="K776" s="199">
        <v>69450</v>
      </c>
      <c r="L776" s="79">
        <v>80.423831856869896</v>
      </c>
      <c r="M776" s="80">
        <v>100</v>
      </c>
    </row>
    <row r="777" spans="1:13" ht="15.75" customHeight="1" x14ac:dyDescent="0.25">
      <c r="A777" s="354"/>
      <c r="B777" s="352"/>
      <c r="C777" s="76" t="s">
        <v>199</v>
      </c>
      <c r="D777" s="78">
        <v>882</v>
      </c>
      <c r="E777" s="78" t="s">
        <v>114</v>
      </c>
      <c r="F777" s="78" t="s">
        <v>853</v>
      </c>
      <c r="G777" s="78" t="s">
        <v>114</v>
      </c>
      <c r="H777" s="78" t="s">
        <v>114</v>
      </c>
      <c r="I777" s="199">
        <v>86355</v>
      </c>
      <c r="J777" s="199">
        <v>69450</v>
      </c>
      <c r="K777" s="199">
        <v>69450</v>
      </c>
      <c r="L777" s="79">
        <v>80.423831856869896</v>
      </c>
      <c r="M777" s="80">
        <v>100</v>
      </c>
    </row>
    <row r="778" spans="1:13" ht="15.75" customHeight="1" x14ac:dyDescent="0.25">
      <c r="A778" s="354"/>
      <c r="B778" s="352"/>
      <c r="C778" s="76" t="s">
        <v>195</v>
      </c>
      <c r="D778" s="78" t="s">
        <v>114</v>
      </c>
      <c r="E778" s="78" t="s">
        <v>114</v>
      </c>
      <c r="F778" s="78" t="s">
        <v>114</v>
      </c>
      <c r="G778" s="78" t="s">
        <v>114</v>
      </c>
      <c r="H778" s="78" t="s">
        <v>114</v>
      </c>
      <c r="I778" s="199">
        <v>0</v>
      </c>
      <c r="J778" s="199">
        <v>0</v>
      </c>
      <c r="K778" s="199">
        <v>0</v>
      </c>
      <c r="L778" s="79" t="s">
        <v>14</v>
      </c>
      <c r="M778" s="80" t="s">
        <v>14</v>
      </c>
    </row>
    <row r="779" spans="1:13" ht="15.75" customHeight="1" x14ac:dyDescent="0.25">
      <c r="A779" s="354"/>
      <c r="B779" s="352"/>
      <c r="C779" s="76" t="s">
        <v>194</v>
      </c>
      <c r="D779" s="78" t="s">
        <v>114</v>
      </c>
      <c r="E779" s="78" t="s">
        <v>114</v>
      </c>
      <c r="F779" s="78" t="s">
        <v>114</v>
      </c>
      <c r="G779" s="78" t="s">
        <v>114</v>
      </c>
      <c r="H779" s="78" t="s">
        <v>114</v>
      </c>
      <c r="I779" s="199">
        <v>0</v>
      </c>
      <c r="J779" s="199">
        <v>0</v>
      </c>
      <c r="K779" s="199">
        <v>0</v>
      </c>
      <c r="L779" s="79" t="s">
        <v>14</v>
      </c>
      <c r="M779" s="80" t="s">
        <v>14</v>
      </c>
    </row>
    <row r="780" spans="1:13" ht="15.75" customHeight="1" x14ac:dyDescent="0.25">
      <c r="A780" s="354"/>
      <c r="B780" s="352"/>
      <c r="C780" s="76" t="s">
        <v>193</v>
      </c>
      <c r="D780" s="78" t="s">
        <v>114</v>
      </c>
      <c r="E780" s="78" t="s">
        <v>114</v>
      </c>
      <c r="F780" s="78" t="s">
        <v>114</v>
      </c>
      <c r="G780" s="78" t="s">
        <v>114</v>
      </c>
      <c r="H780" s="78" t="s">
        <v>114</v>
      </c>
      <c r="I780" s="199">
        <v>0</v>
      </c>
      <c r="J780" s="199">
        <v>0</v>
      </c>
      <c r="K780" s="199">
        <v>0</v>
      </c>
      <c r="L780" s="79" t="s">
        <v>14</v>
      </c>
      <c r="M780" s="80" t="s">
        <v>14</v>
      </c>
    </row>
    <row r="781" spans="1:13" ht="15.75" customHeight="1" x14ac:dyDescent="0.25">
      <c r="A781" s="355"/>
      <c r="B781" s="353"/>
      <c r="C781" s="76" t="s">
        <v>192</v>
      </c>
      <c r="D781" s="78" t="s">
        <v>114</v>
      </c>
      <c r="E781" s="78" t="s">
        <v>114</v>
      </c>
      <c r="F781" s="78" t="s">
        <v>114</v>
      </c>
      <c r="G781" s="78" t="s">
        <v>114</v>
      </c>
      <c r="H781" s="78" t="s">
        <v>114</v>
      </c>
      <c r="I781" s="199">
        <v>0</v>
      </c>
      <c r="J781" s="199">
        <v>0</v>
      </c>
      <c r="K781" s="199">
        <v>0</v>
      </c>
      <c r="L781" s="79" t="s">
        <v>14</v>
      </c>
      <c r="M781" s="80" t="s">
        <v>14</v>
      </c>
    </row>
    <row r="782" spans="1:13" ht="15.75" customHeight="1" x14ac:dyDescent="0.25">
      <c r="A782" s="404" t="s">
        <v>450</v>
      </c>
      <c r="B782" s="337" t="s">
        <v>386</v>
      </c>
      <c r="C782" s="59" t="s">
        <v>200</v>
      </c>
      <c r="D782" s="60" t="s">
        <v>114</v>
      </c>
      <c r="E782" s="60" t="s">
        <v>114</v>
      </c>
      <c r="F782" s="60" t="s">
        <v>114</v>
      </c>
      <c r="G782" s="60" t="s">
        <v>114</v>
      </c>
      <c r="H782" s="60" t="s">
        <v>114</v>
      </c>
      <c r="I782" s="81">
        <v>1355</v>
      </c>
      <c r="J782" s="287">
        <v>0</v>
      </c>
      <c r="K782" s="287">
        <v>0</v>
      </c>
      <c r="L782" s="70">
        <v>0</v>
      </c>
      <c r="M782" s="71" t="s">
        <v>14</v>
      </c>
    </row>
    <row r="783" spans="1:13" ht="15.75" customHeight="1" x14ac:dyDescent="0.25">
      <c r="A783" s="405"/>
      <c r="B783" s="338"/>
      <c r="C783" s="64" t="s">
        <v>199</v>
      </c>
      <c r="D783" s="60">
        <v>882</v>
      </c>
      <c r="E783" s="231" t="s">
        <v>219</v>
      </c>
      <c r="F783" s="60" t="s">
        <v>854</v>
      </c>
      <c r="G783" s="60">
        <v>800</v>
      </c>
      <c r="H783" s="60" t="s">
        <v>449</v>
      </c>
      <c r="I783" s="287">
        <v>1355</v>
      </c>
      <c r="J783" s="287">
        <v>0</v>
      </c>
      <c r="K783" s="287">
        <v>0</v>
      </c>
      <c r="L783" s="70">
        <v>0</v>
      </c>
      <c r="M783" s="71" t="s">
        <v>14</v>
      </c>
    </row>
    <row r="784" spans="1:13" ht="15.75" customHeight="1" x14ac:dyDescent="0.25">
      <c r="A784" s="405"/>
      <c r="B784" s="338"/>
      <c r="C784" s="64" t="s">
        <v>195</v>
      </c>
      <c r="D784" s="60" t="s">
        <v>114</v>
      </c>
      <c r="E784" s="60" t="s">
        <v>114</v>
      </c>
      <c r="F784" s="60" t="s">
        <v>114</v>
      </c>
      <c r="G784" s="60" t="s">
        <v>114</v>
      </c>
      <c r="H784" s="60" t="s">
        <v>114</v>
      </c>
      <c r="I784" s="81">
        <v>0</v>
      </c>
      <c r="J784" s="81">
        <v>0</v>
      </c>
      <c r="K784" s="81">
        <v>0</v>
      </c>
      <c r="L784" s="70" t="s">
        <v>14</v>
      </c>
      <c r="M784" s="71" t="s">
        <v>14</v>
      </c>
    </row>
    <row r="785" spans="1:13" ht="15.75" customHeight="1" x14ac:dyDescent="0.25">
      <c r="A785" s="405"/>
      <c r="B785" s="338"/>
      <c r="C785" s="64" t="s">
        <v>194</v>
      </c>
      <c r="D785" s="60" t="s">
        <v>114</v>
      </c>
      <c r="E785" s="60" t="s">
        <v>114</v>
      </c>
      <c r="F785" s="60" t="s">
        <v>114</v>
      </c>
      <c r="G785" s="60" t="s">
        <v>114</v>
      </c>
      <c r="H785" s="60" t="s">
        <v>114</v>
      </c>
      <c r="I785" s="81">
        <v>0</v>
      </c>
      <c r="J785" s="81">
        <v>0</v>
      </c>
      <c r="K785" s="81">
        <v>0</v>
      </c>
      <c r="L785" s="70" t="s">
        <v>14</v>
      </c>
      <c r="M785" s="71" t="s">
        <v>14</v>
      </c>
    </row>
    <row r="786" spans="1:13" ht="15.75" customHeight="1" x14ac:dyDescent="0.25">
      <c r="A786" s="405"/>
      <c r="B786" s="338"/>
      <c r="C786" s="64" t="s">
        <v>193</v>
      </c>
      <c r="D786" s="60" t="s">
        <v>114</v>
      </c>
      <c r="E786" s="60" t="s">
        <v>114</v>
      </c>
      <c r="F786" s="60" t="s">
        <v>114</v>
      </c>
      <c r="G786" s="60" t="s">
        <v>114</v>
      </c>
      <c r="H786" s="60" t="s">
        <v>114</v>
      </c>
      <c r="I786" s="81">
        <v>0</v>
      </c>
      <c r="J786" s="81">
        <v>0</v>
      </c>
      <c r="K786" s="81">
        <v>0</v>
      </c>
      <c r="L786" s="70" t="s">
        <v>14</v>
      </c>
      <c r="M786" s="71" t="s">
        <v>14</v>
      </c>
    </row>
    <row r="787" spans="1:13" ht="33.75" customHeight="1" x14ac:dyDescent="0.25">
      <c r="A787" s="406"/>
      <c r="B787" s="339"/>
      <c r="C787" s="64" t="s">
        <v>192</v>
      </c>
      <c r="D787" s="60" t="s">
        <v>114</v>
      </c>
      <c r="E787" s="60" t="s">
        <v>114</v>
      </c>
      <c r="F787" s="60" t="s">
        <v>114</v>
      </c>
      <c r="G787" s="60" t="s">
        <v>114</v>
      </c>
      <c r="H787" s="60" t="s">
        <v>114</v>
      </c>
      <c r="I787" s="81">
        <v>0</v>
      </c>
      <c r="J787" s="81">
        <v>0</v>
      </c>
      <c r="K787" s="81">
        <v>0</v>
      </c>
      <c r="L787" s="70" t="s">
        <v>14</v>
      </c>
      <c r="M787" s="71" t="s">
        <v>14</v>
      </c>
    </row>
    <row r="788" spans="1:13" ht="15.75" customHeight="1" x14ac:dyDescent="0.25">
      <c r="A788" s="340" t="s">
        <v>387</v>
      </c>
      <c r="B788" s="337" t="s">
        <v>692</v>
      </c>
      <c r="C788" s="59" t="s">
        <v>200</v>
      </c>
      <c r="D788" s="60" t="s">
        <v>114</v>
      </c>
      <c r="E788" s="60" t="s">
        <v>114</v>
      </c>
      <c r="F788" s="60" t="s">
        <v>114</v>
      </c>
      <c r="G788" s="60" t="s">
        <v>114</v>
      </c>
      <c r="H788" s="60" t="s">
        <v>114</v>
      </c>
      <c r="I788" s="81">
        <v>0</v>
      </c>
      <c r="J788" s="81">
        <v>0</v>
      </c>
      <c r="K788" s="81">
        <v>0</v>
      </c>
      <c r="L788" s="70" t="s">
        <v>14</v>
      </c>
      <c r="M788" s="71" t="s">
        <v>14</v>
      </c>
    </row>
    <row r="789" spans="1:13" ht="15.75" customHeight="1" x14ac:dyDescent="0.25">
      <c r="A789" s="341"/>
      <c r="B789" s="338"/>
      <c r="C789" s="64" t="s">
        <v>199</v>
      </c>
      <c r="D789" s="60">
        <v>882</v>
      </c>
      <c r="E789" s="231" t="s">
        <v>219</v>
      </c>
      <c r="F789" s="60" t="s">
        <v>494</v>
      </c>
      <c r="G789" s="60">
        <v>800</v>
      </c>
      <c r="H789" s="60" t="s">
        <v>448</v>
      </c>
      <c r="I789" s="81"/>
      <c r="J789" s="81"/>
      <c r="K789" s="81"/>
      <c r="L789" s="70" t="s">
        <v>14</v>
      </c>
      <c r="M789" s="71" t="s">
        <v>14</v>
      </c>
    </row>
    <row r="790" spans="1:13" ht="15.75" customHeight="1" x14ac:dyDescent="0.25">
      <c r="A790" s="341"/>
      <c r="B790" s="338"/>
      <c r="C790" s="64" t="s">
        <v>195</v>
      </c>
      <c r="D790" s="60" t="s">
        <v>114</v>
      </c>
      <c r="E790" s="60" t="s">
        <v>114</v>
      </c>
      <c r="F790" s="60" t="s">
        <v>114</v>
      </c>
      <c r="G790" s="60" t="s">
        <v>114</v>
      </c>
      <c r="H790" s="60" t="s">
        <v>114</v>
      </c>
      <c r="I790" s="81"/>
      <c r="J790" s="81"/>
      <c r="K790" s="81"/>
      <c r="L790" s="70" t="s">
        <v>14</v>
      </c>
      <c r="M790" s="71" t="s">
        <v>14</v>
      </c>
    </row>
    <row r="791" spans="1:13" ht="15.75" customHeight="1" x14ac:dyDescent="0.25">
      <c r="A791" s="341"/>
      <c r="B791" s="338"/>
      <c r="C791" s="64" t="s">
        <v>194</v>
      </c>
      <c r="D791" s="49" t="s">
        <v>114</v>
      </c>
      <c r="E791" s="49" t="s">
        <v>114</v>
      </c>
      <c r="F791" s="49" t="s">
        <v>114</v>
      </c>
      <c r="G791" s="49" t="s">
        <v>114</v>
      </c>
      <c r="H791" s="49" t="s">
        <v>114</v>
      </c>
      <c r="I791" s="81">
        <v>0</v>
      </c>
      <c r="J791" s="81">
        <v>0</v>
      </c>
      <c r="K791" s="81">
        <v>0</v>
      </c>
      <c r="L791" s="70" t="s">
        <v>14</v>
      </c>
      <c r="M791" s="71" t="s">
        <v>14</v>
      </c>
    </row>
    <row r="792" spans="1:13" ht="15.75" customHeight="1" x14ac:dyDescent="0.25">
      <c r="A792" s="341"/>
      <c r="B792" s="338"/>
      <c r="C792" s="64" t="s">
        <v>193</v>
      </c>
      <c r="D792" s="49" t="s">
        <v>114</v>
      </c>
      <c r="E792" s="49" t="s">
        <v>114</v>
      </c>
      <c r="F792" s="49" t="s">
        <v>114</v>
      </c>
      <c r="G792" s="49" t="s">
        <v>114</v>
      </c>
      <c r="H792" s="49" t="s">
        <v>114</v>
      </c>
      <c r="I792" s="81">
        <v>0</v>
      </c>
      <c r="J792" s="81">
        <v>0</v>
      </c>
      <c r="K792" s="81">
        <v>0</v>
      </c>
      <c r="L792" s="70" t="s">
        <v>14</v>
      </c>
      <c r="M792" s="71" t="s">
        <v>14</v>
      </c>
    </row>
    <row r="793" spans="1:13" ht="39" customHeight="1" x14ac:dyDescent="0.25">
      <c r="A793" s="342"/>
      <c r="B793" s="339"/>
      <c r="C793" s="64" t="s">
        <v>192</v>
      </c>
      <c r="D793" s="60" t="s">
        <v>114</v>
      </c>
      <c r="E793" s="60" t="s">
        <v>114</v>
      </c>
      <c r="F793" s="60" t="s">
        <v>114</v>
      </c>
      <c r="G793" s="60" t="s">
        <v>114</v>
      </c>
      <c r="H793" s="60" t="s">
        <v>114</v>
      </c>
      <c r="I793" s="81">
        <v>0</v>
      </c>
      <c r="J793" s="81">
        <v>0</v>
      </c>
      <c r="K793" s="81">
        <v>0</v>
      </c>
      <c r="L793" s="70" t="s">
        <v>14</v>
      </c>
      <c r="M793" s="71" t="s">
        <v>14</v>
      </c>
    </row>
    <row r="794" spans="1:13" ht="15.75" customHeight="1" x14ac:dyDescent="0.25">
      <c r="A794" s="340" t="s">
        <v>388</v>
      </c>
      <c r="B794" s="337" t="s">
        <v>792</v>
      </c>
      <c r="C794" s="159" t="s">
        <v>200</v>
      </c>
      <c r="D794" s="60" t="s">
        <v>114</v>
      </c>
      <c r="E794" s="60" t="s">
        <v>114</v>
      </c>
      <c r="F794" s="60" t="s">
        <v>114</v>
      </c>
      <c r="G794" s="60" t="s">
        <v>114</v>
      </c>
      <c r="H794" s="60" t="s">
        <v>114</v>
      </c>
      <c r="I794" s="81">
        <v>0</v>
      </c>
      <c r="J794" s="287">
        <v>0</v>
      </c>
      <c r="K794" s="287">
        <v>0</v>
      </c>
      <c r="L794" s="70" t="s">
        <v>14</v>
      </c>
      <c r="M794" s="71" t="s">
        <v>14</v>
      </c>
    </row>
    <row r="795" spans="1:13" ht="15.75" customHeight="1" x14ac:dyDescent="0.25">
      <c r="A795" s="341"/>
      <c r="B795" s="338"/>
      <c r="C795" s="228" t="s">
        <v>199</v>
      </c>
      <c r="D795" s="60">
        <v>882</v>
      </c>
      <c r="E795" s="231" t="s">
        <v>219</v>
      </c>
      <c r="F795" s="60" t="s">
        <v>855</v>
      </c>
      <c r="G795" s="60">
        <v>800</v>
      </c>
      <c r="H795" s="60" t="s">
        <v>856</v>
      </c>
      <c r="I795" s="287">
        <v>0</v>
      </c>
      <c r="J795" s="287">
        <v>0</v>
      </c>
      <c r="K795" s="287">
        <v>0</v>
      </c>
      <c r="L795" s="70" t="s">
        <v>14</v>
      </c>
      <c r="M795" s="71" t="s">
        <v>14</v>
      </c>
    </row>
    <row r="796" spans="1:13" ht="15.75" customHeight="1" x14ac:dyDescent="0.25">
      <c r="A796" s="341"/>
      <c r="B796" s="338"/>
      <c r="C796" s="228" t="s">
        <v>195</v>
      </c>
      <c r="D796" s="60" t="s">
        <v>114</v>
      </c>
      <c r="E796" s="60" t="s">
        <v>114</v>
      </c>
      <c r="F796" s="60" t="s">
        <v>114</v>
      </c>
      <c r="G796" s="60" t="s">
        <v>114</v>
      </c>
      <c r="H796" s="60" t="s">
        <v>114</v>
      </c>
      <c r="I796" s="81">
        <v>0</v>
      </c>
      <c r="J796" s="81">
        <v>0</v>
      </c>
      <c r="K796" s="81">
        <v>0</v>
      </c>
      <c r="L796" s="70" t="s">
        <v>14</v>
      </c>
      <c r="M796" s="71" t="s">
        <v>14</v>
      </c>
    </row>
    <row r="797" spans="1:13" ht="15.75" customHeight="1" x14ac:dyDescent="0.25">
      <c r="A797" s="341"/>
      <c r="B797" s="338"/>
      <c r="C797" s="228" t="s">
        <v>194</v>
      </c>
      <c r="D797" s="60" t="s">
        <v>114</v>
      </c>
      <c r="E797" s="60" t="s">
        <v>114</v>
      </c>
      <c r="F797" s="60" t="s">
        <v>114</v>
      </c>
      <c r="G797" s="60" t="s">
        <v>114</v>
      </c>
      <c r="H797" s="60" t="s">
        <v>114</v>
      </c>
      <c r="I797" s="81">
        <v>0</v>
      </c>
      <c r="J797" s="81">
        <v>0</v>
      </c>
      <c r="K797" s="81">
        <v>0</v>
      </c>
      <c r="L797" s="70" t="s">
        <v>14</v>
      </c>
      <c r="M797" s="71" t="s">
        <v>14</v>
      </c>
    </row>
    <row r="798" spans="1:13" ht="15.75" customHeight="1" x14ac:dyDescent="0.25">
      <c r="A798" s="341"/>
      <c r="B798" s="338"/>
      <c r="C798" s="228" t="s">
        <v>193</v>
      </c>
      <c r="D798" s="60" t="s">
        <v>114</v>
      </c>
      <c r="E798" s="60" t="s">
        <v>114</v>
      </c>
      <c r="F798" s="60" t="s">
        <v>114</v>
      </c>
      <c r="G798" s="60" t="s">
        <v>114</v>
      </c>
      <c r="H798" s="60" t="s">
        <v>114</v>
      </c>
      <c r="I798" s="81">
        <v>0</v>
      </c>
      <c r="J798" s="81">
        <v>0</v>
      </c>
      <c r="K798" s="81">
        <v>0</v>
      </c>
      <c r="L798" s="70" t="s">
        <v>14</v>
      </c>
      <c r="M798" s="71" t="s">
        <v>14</v>
      </c>
    </row>
    <row r="799" spans="1:13" ht="27" customHeight="1" x14ac:dyDescent="0.25">
      <c r="A799" s="342"/>
      <c r="B799" s="339"/>
      <c r="C799" s="228" t="s">
        <v>192</v>
      </c>
      <c r="D799" s="60" t="s">
        <v>114</v>
      </c>
      <c r="E799" s="60" t="s">
        <v>114</v>
      </c>
      <c r="F799" s="60" t="s">
        <v>114</v>
      </c>
      <c r="G799" s="60" t="s">
        <v>114</v>
      </c>
      <c r="H799" s="60" t="s">
        <v>114</v>
      </c>
      <c r="I799" s="81">
        <v>0</v>
      </c>
      <c r="J799" s="81">
        <v>0</v>
      </c>
      <c r="K799" s="81">
        <v>0</v>
      </c>
      <c r="L799" s="70" t="s">
        <v>14</v>
      </c>
      <c r="M799" s="71" t="s">
        <v>14</v>
      </c>
    </row>
    <row r="800" spans="1:13" ht="15.75" customHeight="1" x14ac:dyDescent="0.25">
      <c r="A800" s="340" t="s">
        <v>389</v>
      </c>
      <c r="B800" s="337" t="s">
        <v>390</v>
      </c>
      <c r="C800" s="59" t="s">
        <v>200</v>
      </c>
      <c r="D800" s="60" t="s">
        <v>114</v>
      </c>
      <c r="E800" s="60" t="s">
        <v>114</v>
      </c>
      <c r="F800" s="60" t="s">
        <v>114</v>
      </c>
      <c r="G800" s="60" t="s">
        <v>114</v>
      </c>
      <c r="H800" s="60" t="s">
        <v>114</v>
      </c>
      <c r="I800" s="81">
        <v>0</v>
      </c>
      <c r="J800" s="287">
        <v>0</v>
      </c>
      <c r="K800" s="287">
        <v>0</v>
      </c>
      <c r="L800" s="70" t="s">
        <v>14</v>
      </c>
      <c r="M800" s="71" t="s">
        <v>14</v>
      </c>
    </row>
    <row r="801" spans="1:13" ht="15.75" customHeight="1" x14ac:dyDescent="0.25">
      <c r="A801" s="341"/>
      <c r="B801" s="338"/>
      <c r="C801" s="64" t="s">
        <v>199</v>
      </c>
      <c r="D801" s="60">
        <v>882</v>
      </c>
      <c r="E801" s="231" t="s">
        <v>219</v>
      </c>
      <c r="F801" s="60" t="s">
        <v>495</v>
      </c>
      <c r="G801" s="60">
        <v>800</v>
      </c>
      <c r="H801" s="60" t="s">
        <v>447</v>
      </c>
      <c r="I801" s="287">
        <v>0</v>
      </c>
      <c r="J801" s="287">
        <v>0</v>
      </c>
      <c r="K801" s="287">
        <v>0</v>
      </c>
      <c r="L801" s="70" t="s">
        <v>14</v>
      </c>
      <c r="M801" s="71" t="s">
        <v>14</v>
      </c>
    </row>
    <row r="802" spans="1:13" ht="15.75" customHeight="1" x14ac:dyDescent="0.25">
      <c r="A802" s="341"/>
      <c r="B802" s="338"/>
      <c r="C802" s="64" t="s">
        <v>195</v>
      </c>
      <c r="D802" s="60" t="s">
        <v>114</v>
      </c>
      <c r="E802" s="60" t="s">
        <v>114</v>
      </c>
      <c r="F802" s="60" t="s">
        <v>114</v>
      </c>
      <c r="G802" s="60" t="s">
        <v>114</v>
      </c>
      <c r="H802" s="60" t="s">
        <v>114</v>
      </c>
      <c r="I802" s="81">
        <v>0</v>
      </c>
      <c r="J802" s="81">
        <v>0</v>
      </c>
      <c r="K802" s="81">
        <v>0</v>
      </c>
      <c r="L802" s="70" t="s">
        <v>14</v>
      </c>
      <c r="M802" s="71" t="s">
        <v>14</v>
      </c>
    </row>
    <row r="803" spans="1:13" ht="15.75" customHeight="1" x14ac:dyDescent="0.25">
      <c r="A803" s="341"/>
      <c r="B803" s="338"/>
      <c r="C803" s="64" t="s">
        <v>194</v>
      </c>
      <c r="D803" s="60" t="s">
        <v>114</v>
      </c>
      <c r="E803" s="60" t="s">
        <v>114</v>
      </c>
      <c r="F803" s="60" t="s">
        <v>114</v>
      </c>
      <c r="G803" s="60" t="s">
        <v>114</v>
      </c>
      <c r="H803" s="60" t="s">
        <v>114</v>
      </c>
      <c r="I803" s="81">
        <v>0</v>
      </c>
      <c r="J803" s="81">
        <v>0</v>
      </c>
      <c r="K803" s="81">
        <v>0</v>
      </c>
      <c r="L803" s="70" t="s">
        <v>14</v>
      </c>
      <c r="M803" s="71" t="s">
        <v>14</v>
      </c>
    </row>
    <row r="804" spans="1:13" ht="15.75" customHeight="1" x14ac:dyDescent="0.25">
      <c r="A804" s="341"/>
      <c r="B804" s="338"/>
      <c r="C804" s="64" t="s">
        <v>193</v>
      </c>
      <c r="D804" s="60" t="s">
        <v>114</v>
      </c>
      <c r="E804" s="60" t="s">
        <v>114</v>
      </c>
      <c r="F804" s="60" t="s">
        <v>114</v>
      </c>
      <c r="G804" s="60" t="s">
        <v>114</v>
      </c>
      <c r="H804" s="60" t="s">
        <v>114</v>
      </c>
      <c r="I804" s="81">
        <v>0</v>
      </c>
      <c r="J804" s="81">
        <v>0</v>
      </c>
      <c r="K804" s="81">
        <v>0</v>
      </c>
      <c r="L804" s="70" t="s">
        <v>14</v>
      </c>
      <c r="M804" s="71" t="s">
        <v>14</v>
      </c>
    </row>
    <row r="805" spans="1:13" ht="15.75" customHeight="1" x14ac:dyDescent="0.25">
      <c r="A805" s="342"/>
      <c r="B805" s="339"/>
      <c r="C805" s="64" t="s">
        <v>192</v>
      </c>
      <c r="D805" s="60" t="s">
        <v>114</v>
      </c>
      <c r="E805" s="60" t="s">
        <v>114</v>
      </c>
      <c r="F805" s="60" t="s">
        <v>114</v>
      </c>
      <c r="G805" s="60" t="s">
        <v>114</v>
      </c>
      <c r="H805" s="60" t="s">
        <v>114</v>
      </c>
      <c r="I805" s="81">
        <v>0</v>
      </c>
      <c r="J805" s="81">
        <v>0</v>
      </c>
      <c r="K805" s="81">
        <v>0</v>
      </c>
      <c r="L805" s="70" t="s">
        <v>14</v>
      </c>
      <c r="M805" s="71" t="s">
        <v>14</v>
      </c>
    </row>
    <row r="806" spans="1:13" ht="15.75" customHeight="1" x14ac:dyDescent="0.25">
      <c r="A806" s="340" t="s">
        <v>391</v>
      </c>
      <c r="B806" s="337" t="s">
        <v>693</v>
      </c>
      <c r="C806" s="59" t="s">
        <v>200</v>
      </c>
      <c r="D806" s="60" t="s">
        <v>114</v>
      </c>
      <c r="E806" s="60" t="s">
        <v>114</v>
      </c>
      <c r="F806" s="60" t="s">
        <v>114</v>
      </c>
      <c r="G806" s="60" t="s">
        <v>114</v>
      </c>
      <c r="H806" s="60" t="s">
        <v>114</v>
      </c>
      <c r="I806" s="81">
        <v>0</v>
      </c>
      <c r="J806" s="81">
        <v>0</v>
      </c>
      <c r="K806" s="81">
        <v>0</v>
      </c>
      <c r="L806" s="70" t="s">
        <v>14</v>
      </c>
      <c r="M806" s="71" t="s">
        <v>14</v>
      </c>
    </row>
    <row r="807" spans="1:13" ht="15.75" customHeight="1" x14ac:dyDescent="0.25">
      <c r="A807" s="341"/>
      <c r="B807" s="338"/>
      <c r="C807" s="64" t="s">
        <v>199</v>
      </c>
      <c r="D807" s="60">
        <v>882</v>
      </c>
      <c r="E807" s="231" t="s">
        <v>219</v>
      </c>
      <c r="F807" s="60" t="s">
        <v>857</v>
      </c>
      <c r="G807" s="60">
        <v>800</v>
      </c>
      <c r="H807" s="60" t="s">
        <v>858</v>
      </c>
      <c r="I807" s="81">
        <v>0</v>
      </c>
      <c r="J807" s="81">
        <v>0</v>
      </c>
      <c r="K807" s="81">
        <v>0</v>
      </c>
      <c r="L807" s="70" t="s">
        <v>14</v>
      </c>
      <c r="M807" s="71" t="s">
        <v>14</v>
      </c>
    </row>
    <row r="808" spans="1:13" ht="15.75" customHeight="1" x14ac:dyDescent="0.25">
      <c r="A808" s="341"/>
      <c r="B808" s="338"/>
      <c r="C808" s="64" t="s">
        <v>195</v>
      </c>
      <c r="D808" s="49" t="s">
        <v>114</v>
      </c>
      <c r="E808" s="49" t="s">
        <v>114</v>
      </c>
      <c r="F808" s="49" t="s">
        <v>114</v>
      </c>
      <c r="G808" s="49" t="s">
        <v>114</v>
      </c>
      <c r="H808" s="49" t="s">
        <v>114</v>
      </c>
      <c r="I808" s="81">
        <v>0</v>
      </c>
      <c r="J808" s="81">
        <v>0</v>
      </c>
      <c r="K808" s="81">
        <v>0</v>
      </c>
      <c r="L808" s="70" t="s">
        <v>14</v>
      </c>
      <c r="M808" s="71" t="s">
        <v>14</v>
      </c>
    </row>
    <row r="809" spans="1:13" ht="15.75" customHeight="1" x14ac:dyDescent="0.25">
      <c r="A809" s="341"/>
      <c r="B809" s="338"/>
      <c r="C809" s="64" t="s">
        <v>194</v>
      </c>
      <c r="D809" s="60" t="s">
        <v>114</v>
      </c>
      <c r="E809" s="60" t="s">
        <v>114</v>
      </c>
      <c r="F809" s="60" t="s">
        <v>114</v>
      </c>
      <c r="G809" s="60" t="s">
        <v>114</v>
      </c>
      <c r="H809" s="60" t="s">
        <v>114</v>
      </c>
      <c r="I809" s="81">
        <v>0</v>
      </c>
      <c r="J809" s="81">
        <v>0</v>
      </c>
      <c r="K809" s="81">
        <v>0</v>
      </c>
      <c r="L809" s="70" t="s">
        <v>14</v>
      </c>
      <c r="M809" s="71" t="s">
        <v>14</v>
      </c>
    </row>
    <row r="810" spans="1:13" ht="15.75" customHeight="1" x14ac:dyDescent="0.25">
      <c r="A810" s="341"/>
      <c r="B810" s="338"/>
      <c r="C810" s="64" t="s">
        <v>193</v>
      </c>
      <c r="D810" s="60" t="s">
        <v>114</v>
      </c>
      <c r="E810" s="60" t="s">
        <v>114</v>
      </c>
      <c r="F810" s="60" t="s">
        <v>114</v>
      </c>
      <c r="G810" s="60" t="s">
        <v>114</v>
      </c>
      <c r="H810" s="60" t="s">
        <v>114</v>
      </c>
      <c r="I810" s="81">
        <v>0</v>
      </c>
      <c r="J810" s="81">
        <v>0</v>
      </c>
      <c r="K810" s="81">
        <v>0</v>
      </c>
      <c r="L810" s="70" t="s">
        <v>14</v>
      </c>
      <c r="M810" s="71" t="s">
        <v>14</v>
      </c>
    </row>
    <row r="811" spans="1:13" ht="15.75" customHeight="1" x14ac:dyDescent="0.25">
      <c r="A811" s="342"/>
      <c r="B811" s="339"/>
      <c r="C811" s="64" t="s">
        <v>192</v>
      </c>
      <c r="D811" s="60" t="s">
        <v>114</v>
      </c>
      <c r="E811" s="60" t="s">
        <v>114</v>
      </c>
      <c r="F811" s="60" t="s">
        <v>114</v>
      </c>
      <c r="G811" s="60" t="s">
        <v>114</v>
      </c>
      <c r="H811" s="60" t="s">
        <v>114</v>
      </c>
      <c r="I811" s="81">
        <v>0</v>
      </c>
      <c r="J811" s="81">
        <v>0</v>
      </c>
      <c r="K811" s="81">
        <v>0</v>
      </c>
      <c r="L811" s="70" t="s">
        <v>14</v>
      </c>
      <c r="M811" s="71" t="s">
        <v>14</v>
      </c>
    </row>
    <row r="812" spans="1:13" ht="15.75" customHeight="1" x14ac:dyDescent="0.25">
      <c r="A812" s="340" t="s">
        <v>392</v>
      </c>
      <c r="B812" s="337" t="s">
        <v>393</v>
      </c>
      <c r="C812" s="59" t="s">
        <v>200</v>
      </c>
      <c r="D812" s="49" t="s">
        <v>114</v>
      </c>
      <c r="E812" s="49" t="s">
        <v>114</v>
      </c>
      <c r="F812" s="49" t="s">
        <v>114</v>
      </c>
      <c r="G812" s="49" t="s">
        <v>114</v>
      </c>
      <c r="H812" s="49" t="s">
        <v>114</v>
      </c>
      <c r="I812" s="81">
        <v>0</v>
      </c>
      <c r="J812" s="81">
        <v>0</v>
      </c>
      <c r="K812" s="81">
        <v>0</v>
      </c>
      <c r="L812" s="70" t="s">
        <v>14</v>
      </c>
      <c r="M812" s="71" t="s">
        <v>14</v>
      </c>
    </row>
    <row r="813" spans="1:13" ht="15.75" customHeight="1" x14ac:dyDescent="0.25">
      <c r="A813" s="341"/>
      <c r="B813" s="338"/>
      <c r="C813" s="64" t="s">
        <v>199</v>
      </c>
      <c r="D813" s="60" t="s">
        <v>114</v>
      </c>
      <c r="E813" s="60" t="s">
        <v>114</v>
      </c>
      <c r="F813" s="60" t="s">
        <v>114</v>
      </c>
      <c r="G813" s="60" t="s">
        <v>114</v>
      </c>
      <c r="H813" s="60" t="s">
        <v>114</v>
      </c>
      <c r="I813" s="81">
        <v>0</v>
      </c>
      <c r="J813" s="81">
        <v>0</v>
      </c>
      <c r="K813" s="81">
        <v>0</v>
      </c>
      <c r="L813" s="70" t="s">
        <v>14</v>
      </c>
      <c r="M813" s="71" t="s">
        <v>14</v>
      </c>
    </row>
    <row r="814" spans="1:13" ht="15.75" customHeight="1" x14ac:dyDescent="0.25">
      <c r="A814" s="341"/>
      <c r="B814" s="338"/>
      <c r="C814" s="64" t="s">
        <v>195</v>
      </c>
      <c r="D814" s="60" t="s">
        <v>114</v>
      </c>
      <c r="E814" s="60" t="s">
        <v>114</v>
      </c>
      <c r="F814" s="60" t="s">
        <v>114</v>
      </c>
      <c r="G814" s="60" t="s">
        <v>114</v>
      </c>
      <c r="H814" s="60" t="s">
        <v>114</v>
      </c>
      <c r="I814" s="81">
        <v>0</v>
      </c>
      <c r="J814" s="81">
        <v>0</v>
      </c>
      <c r="K814" s="81">
        <v>0</v>
      </c>
      <c r="L814" s="70" t="s">
        <v>14</v>
      </c>
      <c r="M814" s="71" t="s">
        <v>14</v>
      </c>
    </row>
    <row r="815" spans="1:13" ht="15.75" customHeight="1" x14ac:dyDescent="0.25">
      <c r="A815" s="341"/>
      <c r="B815" s="338"/>
      <c r="C815" s="64" t="s">
        <v>194</v>
      </c>
      <c r="D815" s="60" t="s">
        <v>114</v>
      </c>
      <c r="E815" s="60" t="s">
        <v>114</v>
      </c>
      <c r="F815" s="60" t="s">
        <v>114</v>
      </c>
      <c r="G815" s="60" t="s">
        <v>114</v>
      </c>
      <c r="H815" s="60" t="s">
        <v>114</v>
      </c>
      <c r="I815" s="81">
        <v>0</v>
      </c>
      <c r="J815" s="81">
        <v>0</v>
      </c>
      <c r="K815" s="81">
        <v>0</v>
      </c>
      <c r="L815" s="70" t="s">
        <v>14</v>
      </c>
      <c r="M815" s="71" t="s">
        <v>14</v>
      </c>
    </row>
    <row r="816" spans="1:13" ht="15.75" customHeight="1" x14ac:dyDescent="0.25">
      <c r="A816" s="341"/>
      <c r="B816" s="338"/>
      <c r="C816" s="64" t="s">
        <v>193</v>
      </c>
      <c r="D816" s="60" t="s">
        <v>114</v>
      </c>
      <c r="E816" s="60" t="s">
        <v>114</v>
      </c>
      <c r="F816" s="60" t="s">
        <v>114</v>
      </c>
      <c r="G816" s="60" t="s">
        <v>114</v>
      </c>
      <c r="H816" s="60" t="s">
        <v>114</v>
      </c>
      <c r="I816" s="81">
        <v>0</v>
      </c>
      <c r="J816" s="81">
        <v>0</v>
      </c>
      <c r="K816" s="81">
        <v>0</v>
      </c>
      <c r="L816" s="70" t="s">
        <v>14</v>
      </c>
      <c r="M816" s="71" t="s">
        <v>14</v>
      </c>
    </row>
    <row r="817" spans="1:13" ht="15.75" customHeight="1" x14ac:dyDescent="0.25">
      <c r="A817" s="342"/>
      <c r="B817" s="339"/>
      <c r="C817" s="64" t="s">
        <v>192</v>
      </c>
      <c r="D817" s="60" t="s">
        <v>114</v>
      </c>
      <c r="E817" s="60" t="s">
        <v>114</v>
      </c>
      <c r="F817" s="60" t="s">
        <v>114</v>
      </c>
      <c r="G817" s="60" t="s">
        <v>114</v>
      </c>
      <c r="H817" s="60" t="s">
        <v>114</v>
      </c>
      <c r="I817" s="81">
        <v>0</v>
      </c>
      <c r="J817" s="81">
        <v>0</v>
      </c>
      <c r="K817" s="81">
        <v>0</v>
      </c>
      <c r="L817" s="70" t="s">
        <v>14</v>
      </c>
      <c r="M817" s="71" t="s">
        <v>14</v>
      </c>
    </row>
    <row r="818" spans="1:13" ht="15.75" customHeight="1" x14ac:dyDescent="0.25">
      <c r="A818" s="340" t="s">
        <v>793</v>
      </c>
      <c r="B818" s="337" t="s">
        <v>794</v>
      </c>
      <c r="C818" s="159" t="s">
        <v>200</v>
      </c>
      <c r="D818" s="49" t="s">
        <v>114</v>
      </c>
      <c r="E818" s="49" t="s">
        <v>114</v>
      </c>
      <c r="F818" s="49" t="s">
        <v>114</v>
      </c>
      <c r="G818" s="49" t="s">
        <v>114</v>
      </c>
      <c r="H818" s="49" t="s">
        <v>114</v>
      </c>
      <c r="I818" s="81">
        <v>0</v>
      </c>
      <c r="J818" s="81">
        <v>0</v>
      </c>
      <c r="K818" s="81">
        <v>0</v>
      </c>
      <c r="L818" s="70" t="s">
        <v>14</v>
      </c>
      <c r="M818" s="71" t="s">
        <v>14</v>
      </c>
    </row>
    <row r="819" spans="1:13" ht="15.75" customHeight="1" x14ac:dyDescent="0.25">
      <c r="A819" s="341"/>
      <c r="B819" s="338"/>
      <c r="C819" s="204" t="s">
        <v>199</v>
      </c>
      <c r="D819" s="60" t="s">
        <v>114</v>
      </c>
      <c r="E819" s="60" t="s">
        <v>114</v>
      </c>
      <c r="F819" s="60" t="s">
        <v>114</v>
      </c>
      <c r="G819" s="60" t="s">
        <v>114</v>
      </c>
      <c r="H819" s="60" t="s">
        <v>114</v>
      </c>
      <c r="I819" s="81"/>
      <c r="J819" s="81"/>
      <c r="K819" s="81"/>
      <c r="L819" s="70" t="s">
        <v>14</v>
      </c>
      <c r="M819" s="71" t="s">
        <v>14</v>
      </c>
    </row>
    <row r="820" spans="1:13" ht="15.75" customHeight="1" x14ac:dyDescent="0.25">
      <c r="A820" s="341"/>
      <c r="B820" s="338"/>
      <c r="C820" s="204" t="s">
        <v>195</v>
      </c>
      <c r="D820" s="60" t="s">
        <v>114</v>
      </c>
      <c r="E820" s="60" t="s">
        <v>114</v>
      </c>
      <c r="F820" s="60" t="s">
        <v>114</v>
      </c>
      <c r="G820" s="60" t="s">
        <v>114</v>
      </c>
      <c r="H820" s="60" t="s">
        <v>114</v>
      </c>
      <c r="I820" s="81">
        <v>0</v>
      </c>
      <c r="J820" s="81">
        <v>0</v>
      </c>
      <c r="K820" s="81">
        <v>0</v>
      </c>
      <c r="L820" s="70" t="s">
        <v>14</v>
      </c>
      <c r="M820" s="71" t="s">
        <v>14</v>
      </c>
    </row>
    <row r="821" spans="1:13" ht="15.75" customHeight="1" x14ac:dyDescent="0.25">
      <c r="A821" s="341"/>
      <c r="B821" s="338"/>
      <c r="C821" s="204" t="s">
        <v>194</v>
      </c>
      <c r="D821" s="60" t="s">
        <v>114</v>
      </c>
      <c r="E821" s="60" t="s">
        <v>114</v>
      </c>
      <c r="F821" s="60" t="s">
        <v>114</v>
      </c>
      <c r="G821" s="60" t="s">
        <v>114</v>
      </c>
      <c r="H821" s="60" t="s">
        <v>114</v>
      </c>
      <c r="I821" s="81">
        <v>0</v>
      </c>
      <c r="J821" s="81">
        <v>0</v>
      </c>
      <c r="K821" s="81">
        <v>0</v>
      </c>
      <c r="L821" s="70" t="s">
        <v>14</v>
      </c>
      <c r="M821" s="71" t="s">
        <v>14</v>
      </c>
    </row>
    <row r="822" spans="1:13" ht="15.75" customHeight="1" x14ac:dyDescent="0.25">
      <c r="A822" s="341"/>
      <c r="B822" s="338"/>
      <c r="C822" s="204" t="s">
        <v>193</v>
      </c>
      <c r="D822" s="60" t="s">
        <v>114</v>
      </c>
      <c r="E822" s="60" t="s">
        <v>114</v>
      </c>
      <c r="F822" s="60" t="s">
        <v>114</v>
      </c>
      <c r="G822" s="60" t="s">
        <v>114</v>
      </c>
      <c r="H822" s="60" t="s">
        <v>114</v>
      </c>
      <c r="I822" s="81">
        <v>0</v>
      </c>
      <c r="J822" s="81">
        <v>0</v>
      </c>
      <c r="K822" s="81">
        <v>0</v>
      </c>
      <c r="L822" s="70" t="s">
        <v>14</v>
      </c>
      <c r="M822" s="71" t="s">
        <v>14</v>
      </c>
    </row>
    <row r="823" spans="1:13" ht="32.25" customHeight="1" x14ac:dyDescent="0.25">
      <c r="A823" s="342"/>
      <c r="B823" s="339"/>
      <c r="C823" s="204" t="s">
        <v>192</v>
      </c>
      <c r="D823" s="60" t="s">
        <v>114</v>
      </c>
      <c r="E823" s="60" t="s">
        <v>114</v>
      </c>
      <c r="F823" s="60" t="s">
        <v>114</v>
      </c>
      <c r="G823" s="60" t="s">
        <v>114</v>
      </c>
      <c r="H823" s="60" t="s">
        <v>114</v>
      </c>
      <c r="I823" s="81">
        <v>0</v>
      </c>
      <c r="J823" s="81">
        <v>0</v>
      </c>
      <c r="K823" s="81">
        <v>0</v>
      </c>
      <c r="L823" s="70" t="s">
        <v>14</v>
      </c>
      <c r="M823" s="71" t="s">
        <v>14</v>
      </c>
    </row>
    <row r="824" spans="1:13" ht="21.75" customHeight="1" x14ac:dyDescent="0.25">
      <c r="A824" s="340"/>
      <c r="B824" s="337" t="s">
        <v>873</v>
      </c>
      <c r="C824" s="159" t="s">
        <v>200</v>
      </c>
      <c r="D824" s="49" t="s">
        <v>114</v>
      </c>
      <c r="E824" s="49" t="s">
        <v>114</v>
      </c>
      <c r="F824" s="49" t="s">
        <v>114</v>
      </c>
      <c r="G824" s="49" t="s">
        <v>114</v>
      </c>
      <c r="H824" s="49" t="s">
        <v>114</v>
      </c>
      <c r="I824" s="81">
        <v>0</v>
      </c>
      <c r="J824" s="81">
        <v>0</v>
      </c>
      <c r="K824" s="81">
        <v>0</v>
      </c>
      <c r="L824" s="70" t="s">
        <v>14</v>
      </c>
      <c r="M824" s="71" t="s">
        <v>14</v>
      </c>
    </row>
    <row r="825" spans="1:13" ht="21.75" customHeight="1" x14ac:dyDescent="0.25">
      <c r="A825" s="341"/>
      <c r="B825" s="338"/>
      <c r="C825" s="237" t="s">
        <v>199</v>
      </c>
      <c r="D825" s="60">
        <v>882</v>
      </c>
      <c r="E825" s="231" t="s">
        <v>219</v>
      </c>
      <c r="F825" s="60" t="s">
        <v>874</v>
      </c>
      <c r="G825" s="60" t="s">
        <v>114</v>
      </c>
      <c r="H825" s="60" t="s">
        <v>875</v>
      </c>
      <c r="I825" s="81">
        <v>85000</v>
      </c>
      <c r="J825" s="81">
        <v>69450</v>
      </c>
      <c r="K825" s="81">
        <v>69450</v>
      </c>
      <c r="L825" s="70">
        <v>81.705882352941174</v>
      </c>
      <c r="M825" s="71">
        <v>100</v>
      </c>
    </row>
    <row r="826" spans="1:13" ht="15.75" customHeight="1" x14ac:dyDescent="0.25">
      <c r="A826" s="341"/>
      <c r="B826" s="338"/>
      <c r="C826" s="237" t="s">
        <v>195</v>
      </c>
      <c r="D826" s="60" t="s">
        <v>114</v>
      </c>
      <c r="E826" s="60" t="s">
        <v>114</v>
      </c>
      <c r="F826" s="60" t="s">
        <v>114</v>
      </c>
      <c r="G826" s="60" t="s">
        <v>114</v>
      </c>
      <c r="H826" s="60" t="s">
        <v>114</v>
      </c>
      <c r="I826" s="81">
        <v>0</v>
      </c>
      <c r="J826" s="81">
        <v>0</v>
      </c>
      <c r="K826" s="81">
        <v>0</v>
      </c>
      <c r="L826" s="70" t="s">
        <v>14</v>
      </c>
      <c r="M826" s="71" t="s">
        <v>14</v>
      </c>
    </row>
    <row r="827" spans="1:13" ht="15.75" customHeight="1" x14ac:dyDescent="0.25">
      <c r="A827" s="341"/>
      <c r="B827" s="338"/>
      <c r="C827" s="237" t="s">
        <v>194</v>
      </c>
      <c r="D827" s="60" t="s">
        <v>114</v>
      </c>
      <c r="E827" s="60" t="s">
        <v>114</v>
      </c>
      <c r="F827" s="60" t="s">
        <v>114</v>
      </c>
      <c r="G827" s="60" t="s">
        <v>114</v>
      </c>
      <c r="H827" s="60" t="s">
        <v>114</v>
      </c>
      <c r="I827" s="81">
        <v>0</v>
      </c>
      <c r="J827" s="81">
        <v>0</v>
      </c>
      <c r="K827" s="81">
        <v>0</v>
      </c>
      <c r="L827" s="70" t="s">
        <v>14</v>
      </c>
      <c r="M827" s="71" t="s">
        <v>14</v>
      </c>
    </row>
    <row r="828" spans="1:13" ht="15.75" customHeight="1" x14ac:dyDescent="0.25">
      <c r="A828" s="341"/>
      <c r="B828" s="338"/>
      <c r="C828" s="237" t="s">
        <v>193</v>
      </c>
      <c r="D828" s="60" t="s">
        <v>114</v>
      </c>
      <c r="E828" s="60" t="s">
        <v>114</v>
      </c>
      <c r="F828" s="60" t="s">
        <v>114</v>
      </c>
      <c r="G828" s="60" t="s">
        <v>114</v>
      </c>
      <c r="H828" s="60" t="s">
        <v>114</v>
      </c>
      <c r="I828" s="81">
        <v>0</v>
      </c>
      <c r="J828" s="81">
        <v>0</v>
      </c>
      <c r="K828" s="81">
        <v>0</v>
      </c>
      <c r="L828" s="70" t="s">
        <v>14</v>
      </c>
      <c r="M828" s="71" t="s">
        <v>14</v>
      </c>
    </row>
    <row r="829" spans="1:13" ht="32.25" customHeight="1" x14ac:dyDescent="0.25">
      <c r="A829" s="342"/>
      <c r="B829" s="339"/>
      <c r="C829" s="237" t="s">
        <v>192</v>
      </c>
      <c r="D829" s="60" t="s">
        <v>114</v>
      </c>
      <c r="E829" s="60" t="s">
        <v>114</v>
      </c>
      <c r="F829" s="60" t="s">
        <v>114</v>
      </c>
      <c r="G829" s="60" t="s">
        <v>114</v>
      </c>
      <c r="H829" s="60" t="s">
        <v>114</v>
      </c>
      <c r="I829" s="81">
        <v>0</v>
      </c>
      <c r="J829" s="81">
        <v>0</v>
      </c>
      <c r="K829" s="81">
        <v>0</v>
      </c>
      <c r="L829" s="70" t="s">
        <v>14</v>
      </c>
      <c r="M829" s="71" t="s">
        <v>14</v>
      </c>
    </row>
    <row r="830" spans="1:13" ht="15.75" customHeight="1" x14ac:dyDescent="0.25">
      <c r="A830" s="361" t="s">
        <v>10</v>
      </c>
      <c r="B830" s="367" t="s">
        <v>779</v>
      </c>
      <c r="C830" s="84" t="s">
        <v>200</v>
      </c>
      <c r="D830" s="77" t="s">
        <v>114</v>
      </c>
      <c r="E830" s="77" t="s">
        <v>114</v>
      </c>
      <c r="F830" s="77" t="s">
        <v>114</v>
      </c>
      <c r="G830" s="77" t="s">
        <v>114</v>
      </c>
      <c r="H830" s="77" t="s">
        <v>114</v>
      </c>
      <c r="I830" s="97">
        <v>154656.70000000001</v>
      </c>
      <c r="J830" s="97">
        <v>47795.45</v>
      </c>
      <c r="K830" s="97">
        <v>40788.402000000002</v>
      </c>
      <c r="L830" s="170">
        <v>26.373511137894447</v>
      </c>
      <c r="M830" s="170">
        <v>85.339508258631326</v>
      </c>
    </row>
    <row r="831" spans="1:13" ht="15.75" customHeight="1" x14ac:dyDescent="0.25">
      <c r="A831" s="362"/>
      <c r="B831" s="368"/>
      <c r="C831" s="84" t="s">
        <v>199</v>
      </c>
      <c r="D831" s="77">
        <v>882</v>
      </c>
      <c r="E831" s="77" t="s">
        <v>115</v>
      </c>
      <c r="F831" s="77" t="s">
        <v>859</v>
      </c>
      <c r="G831" s="77" t="s">
        <v>114</v>
      </c>
      <c r="H831" s="77" t="s">
        <v>115</v>
      </c>
      <c r="I831" s="97">
        <v>154656.70000000001</v>
      </c>
      <c r="J831" s="97">
        <v>47795.45</v>
      </c>
      <c r="K831" s="97">
        <v>40788.402000000002</v>
      </c>
      <c r="L831" s="170">
        <v>26.373511137894447</v>
      </c>
      <c r="M831" s="170">
        <v>85.339508258631326</v>
      </c>
    </row>
    <row r="832" spans="1:13" ht="15.75" customHeight="1" x14ac:dyDescent="0.25">
      <c r="A832" s="362"/>
      <c r="B832" s="368"/>
      <c r="C832" s="84" t="s">
        <v>195</v>
      </c>
      <c r="D832" s="77" t="s">
        <v>114</v>
      </c>
      <c r="E832" s="77" t="s">
        <v>114</v>
      </c>
      <c r="F832" s="77" t="s">
        <v>114</v>
      </c>
      <c r="G832" s="77" t="s">
        <v>114</v>
      </c>
      <c r="H832" s="77" t="s">
        <v>114</v>
      </c>
      <c r="I832" s="97">
        <v>0</v>
      </c>
      <c r="J832" s="97">
        <v>0</v>
      </c>
      <c r="K832" s="97">
        <v>0</v>
      </c>
      <c r="L832" s="77" t="s">
        <v>14</v>
      </c>
      <c r="M832" s="77" t="s">
        <v>14</v>
      </c>
    </row>
    <row r="833" spans="1:13" ht="15.75" customHeight="1" x14ac:dyDescent="0.25">
      <c r="A833" s="362"/>
      <c r="B833" s="368"/>
      <c r="C833" s="84" t="s">
        <v>194</v>
      </c>
      <c r="D833" s="77" t="s">
        <v>114</v>
      </c>
      <c r="E833" s="77" t="s">
        <v>114</v>
      </c>
      <c r="F833" s="77" t="s">
        <v>114</v>
      </c>
      <c r="G833" s="77" t="s">
        <v>114</v>
      </c>
      <c r="H833" s="77" t="s">
        <v>114</v>
      </c>
      <c r="I833" s="97">
        <v>0</v>
      </c>
      <c r="J833" s="97">
        <v>0</v>
      </c>
      <c r="K833" s="97">
        <v>0</v>
      </c>
      <c r="L833" s="77" t="s">
        <v>14</v>
      </c>
      <c r="M833" s="77" t="s">
        <v>14</v>
      </c>
    </row>
    <row r="834" spans="1:13" ht="15.75" customHeight="1" x14ac:dyDescent="0.25">
      <c r="A834" s="362"/>
      <c r="B834" s="368"/>
      <c r="C834" s="84" t="s">
        <v>193</v>
      </c>
      <c r="D834" s="77" t="s">
        <v>114</v>
      </c>
      <c r="E834" s="77" t="s">
        <v>114</v>
      </c>
      <c r="F834" s="77" t="s">
        <v>114</v>
      </c>
      <c r="G834" s="77" t="s">
        <v>114</v>
      </c>
      <c r="H834" s="77" t="s">
        <v>114</v>
      </c>
      <c r="I834" s="97">
        <v>0</v>
      </c>
      <c r="J834" s="97">
        <v>0</v>
      </c>
      <c r="K834" s="97">
        <v>0</v>
      </c>
      <c r="L834" s="77" t="s">
        <v>14</v>
      </c>
      <c r="M834" s="77" t="s">
        <v>14</v>
      </c>
    </row>
    <row r="835" spans="1:13" ht="15.75" customHeight="1" x14ac:dyDescent="0.25">
      <c r="A835" s="363"/>
      <c r="B835" s="369"/>
      <c r="C835" s="84" t="s">
        <v>192</v>
      </c>
      <c r="D835" s="77" t="s">
        <v>114</v>
      </c>
      <c r="E835" s="77" t="s">
        <v>114</v>
      </c>
      <c r="F835" s="77" t="s">
        <v>114</v>
      </c>
      <c r="G835" s="77" t="s">
        <v>114</v>
      </c>
      <c r="H835" s="77" t="s">
        <v>114</v>
      </c>
      <c r="I835" s="97">
        <v>0</v>
      </c>
      <c r="J835" s="97">
        <v>0</v>
      </c>
      <c r="K835" s="97">
        <v>0</v>
      </c>
      <c r="L835" s="77" t="s">
        <v>14</v>
      </c>
      <c r="M835" s="77" t="s">
        <v>14</v>
      </c>
    </row>
    <row r="836" spans="1:13" ht="15.75" customHeight="1" x14ac:dyDescent="0.25">
      <c r="A836" s="364" t="s">
        <v>508</v>
      </c>
      <c r="B836" s="344" t="s">
        <v>722</v>
      </c>
      <c r="C836" s="76" t="s">
        <v>200</v>
      </c>
      <c r="D836" s="78" t="s">
        <v>114</v>
      </c>
      <c r="E836" s="78" t="s">
        <v>114</v>
      </c>
      <c r="F836" s="78" t="s">
        <v>114</v>
      </c>
      <c r="G836" s="78" t="s">
        <v>114</v>
      </c>
      <c r="H836" s="78" t="s">
        <v>114</v>
      </c>
      <c r="I836" s="198">
        <v>8500</v>
      </c>
      <c r="J836" s="198">
        <v>0</v>
      </c>
      <c r="K836" s="198">
        <v>0</v>
      </c>
      <c r="L836" s="78"/>
      <c r="M836" s="78"/>
    </row>
    <row r="837" spans="1:13" ht="15.75" customHeight="1" x14ac:dyDescent="0.25">
      <c r="A837" s="365"/>
      <c r="B837" s="352"/>
      <c r="C837" s="76" t="s">
        <v>199</v>
      </c>
      <c r="D837" s="78">
        <v>882</v>
      </c>
      <c r="E837" s="78" t="s">
        <v>114</v>
      </c>
      <c r="F837" s="78" t="s">
        <v>860</v>
      </c>
      <c r="G837" s="78" t="s">
        <v>114</v>
      </c>
      <c r="H837" s="78" t="s">
        <v>114</v>
      </c>
      <c r="I837" s="198">
        <v>8500</v>
      </c>
      <c r="J837" s="198">
        <v>0</v>
      </c>
      <c r="K837" s="198">
        <v>0</v>
      </c>
      <c r="L837" s="78"/>
      <c r="M837" s="78"/>
    </row>
    <row r="838" spans="1:13" ht="15.75" customHeight="1" x14ac:dyDescent="0.25">
      <c r="A838" s="365"/>
      <c r="B838" s="352"/>
      <c r="C838" s="76" t="s">
        <v>195</v>
      </c>
      <c r="D838" s="78" t="s">
        <v>114</v>
      </c>
      <c r="E838" s="78" t="s">
        <v>114</v>
      </c>
      <c r="F838" s="78" t="s">
        <v>114</v>
      </c>
      <c r="G838" s="78" t="s">
        <v>114</v>
      </c>
      <c r="H838" s="78" t="s">
        <v>114</v>
      </c>
      <c r="I838" s="198">
        <v>0</v>
      </c>
      <c r="J838" s="198">
        <v>0</v>
      </c>
      <c r="K838" s="198">
        <v>0</v>
      </c>
      <c r="L838" s="78"/>
      <c r="M838" s="78"/>
    </row>
    <row r="839" spans="1:13" ht="15.75" customHeight="1" x14ac:dyDescent="0.25">
      <c r="A839" s="365"/>
      <c r="B839" s="352"/>
      <c r="C839" s="76" t="s">
        <v>194</v>
      </c>
      <c r="D839" s="78" t="s">
        <v>114</v>
      </c>
      <c r="E839" s="78" t="s">
        <v>114</v>
      </c>
      <c r="F839" s="78" t="s">
        <v>114</v>
      </c>
      <c r="G839" s="78" t="s">
        <v>114</v>
      </c>
      <c r="H839" s="78" t="s">
        <v>114</v>
      </c>
      <c r="I839" s="198">
        <v>0</v>
      </c>
      <c r="J839" s="198">
        <v>0</v>
      </c>
      <c r="K839" s="198">
        <v>0</v>
      </c>
      <c r="L839" s="78"/>
      <c r="M839" s="78"/>
    </row>
    <row r="840" spans="1:13" ht="15.75" customHeight="1" x14ac:dyDescent="0.25">
      <c r="A840" s="365"/>
      <c r="B840" s="352"/>
      <c r="C840" s="76" t="s">
        <v>193</v>
      </c>
      <c r="D840" s="78" t="s">
        <v>114</v>
      </c>
      <c r="E840" s="78" t="s">
        <v>114</v>
      </c>
      <c r="F840" s="78" t="s">
        <v>114</v>
      </c>
      <c r="G840" s="78" t="s">
        <v>114</v>
      </c>
      <c r="H840" s="78" t="s">
        <v>114</v>
      </c>
      <c r="I840" s="198">
        <v>0</v>
      </c>
      <c r="J840" s="198">
        <v>0</v>
      </c>
      <c r="K840" s="198">
        <v>0</v>
      </c>
      <c r="L840" s="78"/>
      <c r="M840" s="78"/>
    </row>
    <row r="841" spans="1:13" ht="15.75" customHeight="1" x14ac:dyDescent="0.25">
      <c r="A841" s="366"/>
      <c r="B841" s="353"/>
      <c r="C841" s="76" t="s">
        <v>192</v>
      </c>
      <c r="D841" s="78" t="s">
        <v>114</v>
      </c>
      <c r="E841" s="78" t="s">
        <v>114</v>
      </c>
      <c r="F841" s="78" t="s">
        <v>114</v>
      </c>
      <c r="G841" s="78" t="s">
        <v>114</v>
      </c>
      <c r="H841" s="78" t="s">
        <v>114</v>
      </c>
      <c r="I841" s="198">
        <v>0</v>
      </c>
      <c r="J841" s="198">
        <v>0</v>
      </c>
      <c r="K841" s="198">
        <v>0</v>
      </c>
      <c r="L841" s="78"/>
      <c r="M841" s="78"/>
    </row>
    <row r="842" spans="1:13" ht="15.75" customHeight="1" x14ac:dyDescent="0.25">
      <c r="A842" s="340" t="s">
        <v>536</v>
      </c>
      <c r="B842" s="337" t="s">
        <v>535</v>
      </c>
      <c r="C842" s="59" t="s">
        <v>200</v>
      </c>
      <c r="D842" s="49" t="s">
        <v>114</v>
      </c>
      <c r="E842" s="49" t="s">
        <v>114</v>
      </c>
      <c r="F842" s="49" t="s">
        <v>114</v>
      </c>
      <c r="G842" s="49" t="s">
        <v>114</v>
      </c>
      <c r="H842" s="49" t="s">
        <v>114</v>
      </c>
      <c r="I842" s="81">
        <v>8500</v>
      </c>
      <c r="J842" s="81">
        <v>0</v>
      </c>
      <c r="K842" s="81">
        <v>0</v>
      </c>
      <c r="L842" s="62">
        <v>0</v>
      </c>
      <c r="M842" s="62" t="s">
        <v>14</v>
      </c>
    </row>
    <row r="843" spans="1:13" ht="18" customHeight="1" x14ac:dyDescent="0.25">
      <c r="A843" s="341"/>
      <c r="B843" s="338"/>
      <c r="C843" s="64" t="s">
        <v>199</v>
      </c>
      <c r="D843" s="60">
        <v>882</v>
      </c>
      <c r="E843" s="231" t="s">
        <v>219</v>
      </c>
      <c r="F843" s="60" t="s">
        <v>861</v>
      </c>
      <c r="G843" s="60">
        <v>800</v>
      </c>
      <c r="H843" s="60" t="s">
        <v>869</v>
      </c>
      <c r="I843" s="81">
        <v>8500</v>
      </c>
      <c r="J843" s="81">
        <v>0</v>
      </c>
      <c r="K843" s="81">
        <v>0</v>
      </c>
      <c r="L843" s="62">
        <v>0</v>
      </c>
      <c r="M843" s="62" t="s">
        <v>14</v>
      </c>
    </row>
    <row r="844" spans="1:13" ht="15.75" customHeight="1" x14ac:dyDescent="0.25">
      <c r="A844" s="341"/>
      <c r="B844" s="338"/>
      <c r="C844" s="64" t="s">
        <v>195</v>
      </c>
      <c r="D844" s="60" t="s">
        <v>114</v>
      </c>
      <c r="E844" s="60" t="s">
        <v>114</v>
      </c>
      <c r="F844" s="60" t="s">
        <v>114</v>
      </c>
      <c r="G844" s="60" t="s">
        <v>114</v>
      </c>
      <c r="H844" s="60" t="s">
        <v>114</v>
      </c>
      <c r="I844" s="81">
        <v>0</v>
      </c>
      <c r="J844" s="81">
        <v>0</v>
      </c>
      <c r="K844" s="81">
        <v>0</v>
      </c>
      <c r="L844" s="62" t="s">
        <v>14</v>
      </c>
      <c r="M844" s="66" t="s">
        <v>14</v>
      </c>
    </row>
    <row r="845" spans="1:13" ht="15.75" customHeight="1" x14ac:dyDescent="0.25">
      <c r="A845" s="341"/>
      <c r="B845" s="338"/>
      <c r="C845" s="64" t="s">
        <v>194</v>
      </c>
      <c r="D845" s="60" t="s">
        <v>114</v>
      </c>
      <c r="E845" s="60" t="s">
        <v>114</v>
      </c>
      <c r="F845" s="60" t="s">
        <v>114</v>
      </c>
      <c r="G845" s="60" t="s">
        <v>114</v>
      </c>
      <c r="H845" s="60" t="s">
        <v>114</v>
      </c>
      <c r="I845" s="81">
        <v>0</v>
      </c>
      <c r="J845" s="81">
        <v>0</v>
      </c>
      <c r="K845" s="81">
        <v>0</v>
      </c>
      <c r="L845" s="62" t="s">
        <v>14</v>
      </c>
      <c r="M845" s="66" t="s">
        <v>14</v>
      </c>
    </row>
    <row r="846" spans="1:13" ht="15.75" customHeight="1" x14ac:dyDescent="0.25">
      <c r="A846" s="341"/>
      <c r="B846" s="338"/>
      <c r="C846" s="64" t="s">
        <v>193</v>
      </c>
      <c r="D846" s="60" t="s">
        <v>114</v>
      </c>
      <c r="E846" s="60" t="s">
        <v>114</v>
      </c>
      <c r="F846" s="60" t="s">
        <v>114</v>
      </c>
      <c r="G846" s="60" t="s">
        <v>114</v>
      </c>
      <c r="H846" s="60" t="s">
        <v>114</v>
      </c>
      <c r="I846" s="81">
        <v>0</v>
      </c>
      <c r="J846" s="81">
        <v>0</v>
      </c>
      <c r="K846" s="81">
        <v>0</v>
      </c>
      <c r="L846" s="62" t="s">
        <v>14</v>
      </c>
      <c r="M846" s="66" t="s">
        <v>14</v>
      </c>
    </row>
    <row r="847" spans="1:13" ht="15.75" customHeight="1" x14ac:dyDescent="0.25">
      <c r="A847" s="342"/>
      <c r="B847" s="339"/>
      <c r="C847" s="64" t="s">
        <v>192</v>
      </c>
      <c r="D847" s="60" t="s">
        <v>114</v>
      </c>
      <c r="E847" s="60" t="s">
        <v>114</v>
      </c>
      <c r="F847" s="60" t="s">
        <v>114</v>
      </c>
      <c r="G847" s="60" t="s">
        <v>114</v>
      </c>
      <c r="H847" s="60" t="s">
        <v>114</v>
      </c>
      <c r="I847" s="81">
        <v>0</v>
      </c>
      <c r="J847" s="81">
        <v>0</v>
      </c>
      <c r="K847" s="81">
        <v>0</v>
      </c>
      <c r="L847" s="62" t="s">
        <v>14</v>
      </c>
      <c r="M847" s="66" t="s">
        <v>14</v>
      </c>
    </row>
    <row r="848" spans="1:13" ht="15.75" customHeight="1" x14ac:dyDescent="0.25">
      <c r="A848" s="364" t="s">
        <v>526</v>
      </c>
      <c r="B848" s="344" t="s">
        <v>723</v>
      </c>
      <c r="C848" s="76" t="s">
        <v>200</v>
      </c>
      <c r="D848" s="78" t="s">
        <v>114</v>
      </c>
      <c r="E848" s="78" t="s">
        <v>114</v>
      </c>
      <c r="F848" s="78" t="s">
        <v>114</v>
      </c>
      <c r="G848" s="78" t="s">
        <v>114</v>
      </c>
      <c r="H848" s="78" t="s">
        <v>114</v>
      </c>
      <c r="I848" s="198">
        <v>53293.8</v>
      </c>
      <c r="J848" s="198">
        <v>8386.4500000000007</v>
      </c>
      <c r="K848" s="198">
        <v>8386.4500000000007</v>
      </c>
      <c r="L848" s="78"/>
      <c r="M848" s="78"/>
    </row>
    <row r="849" spans="1:13" ht="15.75" customHeight="1" x14ac:dyDescent="0.25">
      <c r="A849" s="365"/>
      <c r="B849" s="352"/>
      <c r="C849" s="76" t="s">
        <v>199</v>
      </c>
      <c r="D849" s="78">
        <v>882</v>
      </c>
      <c r="E849" s="78" t="s">
        <v>114</v>
      </c>
      <c r="F849" s="78" t="s">
        <v>862</v>
      </c>
      <c r="G849" s="78" t="s">
        <v>114</v>
      </c>
      <c r="H849" s="78" t="s">
        <v>114</v>
      </c>
      <c r="I849" s="198">
        <v>53293.8</v>
      </c>
      <c r="J849" s="198">
        <v>8386.4500000000007</v>
      </c>
      <c r="K849" s="198">
        <v>8386.4500000000007</v>
      </c>
      <c r="L849" s="78"/>
      <c r="M849" s="78"/>
    </row>
    <row r="850" spans="1:13" ht="15.75" customHeight="1" x14ac:dyDescent="0.25">
      <c r="A850" s="365"/>
      <c r="B850" s="352"/>
      <c r="C850" s="76" t="s">
        <v>195</v>
      </c>
      <c r="D850" s="78" t="s">
        <v>114</v>
      </c>
      <c r="E850" s="78" t="s">
        <v>114</v>
      </c>
      <c r="F850" s="78" t="s">
        <v>114</v>
      </c>
      <c r="G850" s="78" t="s">
        <v>114</v>
      </c>
      <c r="H850" s="78" t="s">
        <v>114</v>
      </c>
      <c r="I850" s="198">
        <v>0</v>
      </c>
      <c r="J850" s="198">
        <v>0</v>
      </c>
      <c r="K850" s="198">
        <v>0</v>
      </c>
      <c r="L850" s="78"/>
      <c r="M850" s="78"/>
    </row>
    <row r="851" spans="1:13" ht="15.75" customHeight="1" x14ac:dyDescent="0.25">
      <c r="A851" s="365"/>
      <c r="B851" s="352"/>
      <c r="C851" s="76" t="s">
        <v>194</v>
      </c>
      <c r="D851" s="78" t="s">
        <v>114</v>
      </c>
      <c r="E851" s="78" t="s">
        <v>114</v>
      </c>
      <c r="F851" s="78" t="s">
        <v>114</v>
      </c>
      <c r="G851" s="78" t="s">
        <v>114</v>
      </c>
      <c r="H851" s="78" t="s">
        <v>114</v>
      </c>
      <c r="I851" s="198">
        <v>0</v>
      </c>
      <c r="J851" s="198">
        <v>0</v>
      </c>
      <c r="K851" s="198">
        <v>0</v>
      </c>
      <c r="L851" s="78"/>
      <c r="M851" s="78"/>
    </row>
    <row r="852" spans="1:13" ht="15.75" customHeight="1" x14ac:dyDescent="0.25">
      <c r="A852" s="365"/>
      <c r="B852" s="352"/>
      <c r="C852" s="76" t="s">
        <v>193</v>
      </c>
      <c r="D852" s="78" t="s">
        <v>114</v>
      </c>
      <c r="E852" s="78" t="s">
        <v>114</v>
      </c>
      <c r="F852" s="78" t="s">
        <v>114</v>
      </c>
      <c r="G852" s="78" t="s">
        <v>114</v>
      </c>
      <c r="H852" s="78" t="s">
        <v>114</v>
      </c>
      <c r="I852" s="198">
        <v>0</v>
      </c>
      <c r="J852" s="198">
        <v>0</v>
      </c>
      <c r="K852" s="198">
        <v>0</v>
      </c>
      <c r="L852" s="78"/>
      <c r="M852" s="78"/>
    </row>
    <row r="853" spans="1:13" ht="15.75" customHeight="1" x14ac:dyDescent="0.25">
      <c r="A853" s="366"/>
      <c r="B853" s="353"/>
      <c r="C853" s="76" t="s">
        <v>192</v>
      </c>
      <c r="D853" s="78" t="s">
        <v>114</v>
      </c>
      <c r="E853" s="78" t="s">
        <v>114</v>
      </c>
      <c r="F853" s="78" t="s">
        <v>114</v>
      </c>
      <c r="G853" s="78" t="s">
        <v>114</v>
      </c>
      <c r="H853" s="78" t="s">
        <v>114</v>
      </c>
      <c r="I853" s="198">
        <v>0</v>
      </c>
      <c r="J853" s="198">
        <v>0</v>
      </c>
      <c r="K853" s="198">
        <v>0</v>
      </c>
      <c r="L853" s="78"/>
      <c r="M853" s="78"/>
    </row>
    <row r="854" spans="1:13" ht="15.75" customHeight="1" x14ac:dyDescent="0.25">
      <c r="A854" s="340" t="s">
        <v>539</v>
      </c>
      <c r="B854" s="337" t="s">
        <v>694</v>
      </c>
      <c r="C854" s="59" t="s">
        <v>200</v>
      </c>
      <c r="D854" s="49" t="s">
        <v>114</v>
      </c>
      <c r="E854" s="49" t="s">
        <v>114</v>
      </c>
      <c r="F854" s="49" t="s">
        <v>114</v>
      </c>
      <c r="G854" s="49" t="s">
        <v>114</v>
      </c>
      <c r="H854" s="49" t="s">
        <v>114</v>
      </c>
      <c r="I854" s="81">
        <v>25000</v>
      </c>
      <c r="J854" s="81">
        <v>0</v>
      </c>
      <c r="K854" s="81">
        <v>0</v>
      </c>
      <c r="L854" s="62">
        <v>0</v>
      </c>
      <c r="M854" s="62" t="s">
        <v>14</v>
      </c>
    </row>
    <row r="855" spans="1:13" ht="15.75" customHeight="1" x14ac:dyDescent="0.25">
      <c r="A855" s="341"/>
      <c r="B855" s="338"/>
      <c r="C855" s="64" t="s">
        <v>199</v>
      </c>
      <c r="D855" s="60">
        <v>882</v>
      </c>
      <c r="E855" s="231" t="s">
        <v>219</v>
      </c>
      <c r="F855" s="60" t="s">
        <v>863</v>
      </c>
      <c r="G855" s="60">
        <v>800</v>
      </c>
      <c r="H855" s="60" t="s">
        <v>864</v>
      </c>
      <c r="I855" s="81">
        <v>25000</v>
      </c>
      <c r="J855" s="81">
        <v>0</v>
      </c>
      <c r="K855" s="81">
        <v>0</v>
      </c>
      <c r="L855" s="62">
        <v>0</v>
      </c>
      <c r="M855" s="62" t="s">
        <v>14</v>
      </c>
    </row>
    <row r="856" spans="1:13" ht="15.75" customHeight="1" x14ac:dyDescent="0.25">
      <c r="A856" s="341"/>
      <c r="B856" s="338"/>
      <c r="C856" s="64" t="s">
        <v>195</v>
      </c>
      <c r="D856" s="60" t="s">
        <v>114</v>
      </c>
      <c r="E856" s="60" t="s">
        <v>114</v>
      </c>
      <c r="F856" s="60" t="s">
        <v>114</v>
      </c>
      <c r="G856" s="60" t="s">
        <v>114</v>
      </c>
      <c r="H856" s="60" t="s">
        <v>114</v>
      </c>
      <c r="I856" s="81">
        <v>0</v>
      </c>
      <c r="J856" s="81">
        <v>0</v>
      </c>
      <c r="K856" s="81">
        <v>0</v>
      </c>
      <c r="L856" s="62" t="s">
        <v>14</v>
      </c>
      <c r="M856" s="66" t="s">
        <v>14</v>
      </c>
    </row>
    <row r="857" spans="1:13" ht="15.75" customHeight="1" x14ac:dyDescent="0.25">
      <c r="A857" s="341"/>
      <c r="B857" s="338"/>
      <c r="C857" s="64" t="s">
        <v>194</v>
      </c>
      <c r="D857" s="60" t="s">
        <v>114</v>
      </c>
      <c r="E857" s="60" t="s">
        <v>114</v>
      </c>
      <c r="F857" s="60" t="s">
        <v>114</v>
      </c>
      <c r="G857" s="60" t="s">
        <v>114</v>
      </c>
      <c r="H857" s="60" t="s">
        <v>114</v>
      </c>
      <c r="I857" s="81">
        <v>0</v>
      </c>
      <c r="J857" s="81">
        <v>0</v>
      </c>
      <c r="K857" s="81">
        <v>0</v>
      </c>
      <c r="L857" s="62" t="s">
        <v>14</v>
      </c>
      <c r="M857" s="66" t="s">
        <v>14</v>
      </c>
    </row>
    <row r="858" spans="1:13" ht="15.75" customHeight="1" x14ac:dyDescent="0.25">
      <c r="A858" s="341"/>
      <c r="B858" s="338"/>
      <c r="C858" s="64" t="s">
        <v>193</v>
      </c>
      <c r="D858" s="60" t="s">
        <v>114</v>
      </c>
      <c r="E858" s="60" t="s">
        <v>114</v>
      </c>
      <c r="F858" s="60" t="s">
        <v>114</v>
      </c>
      <c r="G858" s="60" t="s">
        <v>114</v>
      </c>
      <c r="H858" s="60" t="s">
        <v>114</v>
      </c>
      <c r="I858" s="81">
        <v>0</v>
      </c>
      <c r="J858" s="81">
        <v>0</v>
      </c>
      <c r="K858" s="81">
        <v>0</v>
      </c>
      <c r="L858" s="62" t="s">
        <v>14</v>
      </c>
      <c r="M858" s="66" t="s">
        <v>14</v>
      </c>
    </row>
    <row r="859" spans="1:13" ht="15.75" customHeight="1" x14ac:dyDescent="0.25">
      <c r="A859" s="342"/>
      <c r="B859" s="339"/>
      <c r="C859" s="64" t="s">
        <v>192</v>
      </c>
      <c r="D859" s="60" t="s">
        <v>114</v>
      </c>
      <c r="E859" s="60" t="s">
        <v>114</v>
      </c>
      <c r="F859" s="60" t="s">
        <v>114</v>
      </c>
      <c r="G859" s="60" t="s">
        <v>114</v>
      </c>
      <c r="H859" s="60" t="s">
        <v>114</v>
      </c>
      <c r="I859" s="81">
        <v>0</v>
      </c>
      <c r="J859" s="81">
        <v>0</v>
      </c>
      <c r="K859" s="81"/>
      <c r="L859" s="62" t="s">
        <v>14</v>
      </c>
      <c r="M859" s="66" t="s">
        <v>14</v>
      </c>
    </row>
    <row r="860" spans="1:13" ht="15.75" customHeight="1" x14ac:dyDescent="0.25">
      <c r="A860" s="340" t="s">
        <v>538</v>
      </c>
      <c r="B860" s="337" t="s">
        <v>695</v>
      </c>
      <c r="C860" s="59" t="s">
        <v>200</v>
      </c>
      <c r="D860" s="49" t="s">
        <v>114</v>
      </c>
      <c r="E860" s="49" t="s">
        <v>114</v>
      </c>
      <c r="F860" s="49" t="s">
        <v>114</v>
      </c>
      <c r="G860" s="49" t="s">
        <v>114</v>
      </c>
      <c r="H860" s="49" t="s">
        <v>114</v>
      </c>
      <c r="I860" s="81">
        <v>0</v>
      </c>
      <c r="J860" s="81">
        <v>0</v>
      </c>
      <c r="K860" s="81">
        <v>0</v>
      </c>
      <c r="L860" s="62" t="s">
        <v>14</v>
      </c>
      <c r="M860" s="62" t="s">
        <v>14</v>
      </c>
    </row>
    <row r="861" spans="1:13" ht="15.75" customHeight="1" x14ac:dyDescent="0.25">
      <c r="A861" s="341"/>
      <c r="B861" s="338"/>
      <c r="C861" s="64" t="s">
        <v>199</v>
      </c>
      <c r="D861" s="49" t="s">
        <v>114</v>
      </c>
      <c r="E861" s="49" t="s">
        <v>114</v>
      </c>
      <c r="F861" s="49" t="s">
        <v>114</v>
      </c>
      <c r="G861" s="49" t="s">
        <v>114</v>
      </c>
      <c r="H861" s="49" t="s">
        <v>114</v>
      </c>
      <c r="I861" s="81">
        <v>0</v>
      </c>
      <c r="J861" s="81">
        <v>0</v>
      </c>
      <c r="K861" s="81">
        <v>0</v>
      </c>
      <c r="L861" s="62" t="s">
        <v>14</v>
      </c>
      <c r="M861" s="62" t="s">
        <v>14</v>
      </c>
    </row>
    <row r="862" spans="1:13" ht="15.75" customHeight="1" x14ac:dyDescent="0.25">
      <c r="A862" s="341"/>
      <c r="B862" s="338"/>
      <c r="C862" s="64" t="s">
        <v>195</v>
      </c>
      <c r="D862" s="60" t="s">
        <v>114</v>
      </c>
      <c r="E862" s="60" t="s">
        <v>114</v>
      </c>
      <c r="F862" s="60" t="s">
        <v>114</v>
      </c>
      <c r="G862" s="60" t="s">
        <v>114</v>
      </c>
      <c r="H862" s="60" t="s">
        <v>114</v>
      </c>
      <c r="I862" s="81">
        <v>0</v>
      </c>
      <c r="J862" s="81">
        <v>0</v>
      </c>
      <c r="K862" s="81">
        <v>0</v>
      </c>
      <c r="L862" s="62" t="s">
        <v>14</v>
      </c>
      <c r="M862" s="66" t="s">
        <v>14</v>
      </c>
    </row>
    <row r="863" spans="1:13" ht="15.75" customHeight="1" x14ac:dyDescent="0.25">
      <c r="A863" s="341"/>
      <c r="B863" s="338"/>
      <c r="C863" s="64" t="s">
        <v>194</v>
      </c>
      <c r="D863" s="60" t="s">
        <v>114</v>
      </c>
      <c r="E863" s="60" t="s">
        <v>114</v>
      </c>
      <c r="F863" s="60" t="s">
        <v>114</v>
      </c>
      <c r="G863" s="60" t="s">
        <v>114</v>
      </c>
      <c r="H863" s="60" t="s">
        <v>114</v>
      </c>
      <c r="I863" s="81">
        <v>0</v>
      </c>
      <c r="J863" s="81">
        <v>0</v>
      </c>
      <c r="K863" s="81">
        <v>0</v>
      </c>
      <c r="L863" s="62" t="s">
        <v>14</v>
      </c>
      <c r="M863" s="66" t="s">
        <v>14</v>
      </c>
    </row>
    <row r="864" spans="1:13" ht="15.75" customHeight="1" x14ac:dyDescent="0.25">
      <c r="A864" s="341"/>
      <c r="B864" s="338"/>
      <c r="C864" s="64" t="s">
        <v>193</v>
      </c>
      <c r="D864" s="60" t="s">
        <v>114</v>
      </c>
      <c r="E864" s="60" t="s">
        <v>114</v>
      </c>
      <c r="F864" s="60" t="s">
        <v>114</v>
      </c>
      <c r="G864" s="60" t="s">
        <v>114</v>
      </c>
      <c r="H864" s="60" t="s">
        <v>114</v>
      </c>
      <c r="I864" s="81">
        <v>0</v>
      </c>
      <c r="J864" s="81">
        <v>0</v>
      </c>
      <c r="K864" s="81">
        <v>0</v>
      </c>
      <c r="L864" s="62" t="s">
        <v>14</v>
      </c>
      <c r="M864" s="66" t="s">
        <v>14</v>
      </c>
    </row>
    <row r="865" spans="1:13" ht="15.75" customHeight="1" x14ac:dyDescent="0.25">
      <c r="A865" s="342"/>
      <c r="B865" s="339"/>
      <c r="C865" s="64" t="s">
        <v>192</v>
      </c>
      <c r="D865" s="60" t="s">
        <v>114</v>
      </c>
      <c r="E865" s="60" t="s">
        <v>114</v>
      </c>
      <c r="F865" s="60" t="s">
        <v>114</v>
      </c>
      <c r="G865" s="60" t="s">
        <v>114</v>
      </c>
      <c r="H865" s="60" t="s">
        <v>114</v>
      </c>
      <c r="I865" s="81">
        <v>0</v>
      </c>
      <c r="J865" s="81">
        <v>0</v>
      </c>
      <c r="K865" s="81"/>
      <c r="L865" s="62" t="s">
        <v>14</v>
      </c>
      <c r="M865" s="66" t="s">
        <v>14</v>
      </c>
    </row>
    <row r="866" spans="1:13" ht="15.75" customHeight="1" x14ac:dyDescent="0.25">
      <c r="A866" s="340" t="s">
        <v>541</v>
      </c>
      <c r="B866" s="337" t="s">
        <v>542</v>
      </c>
      <c r="C866" s="59" t="s">
        <v>200</v>
      </c>
      <c r="D866" s="49" t="s">
        <v>114</v>
      </c>
      <c r="E866" s="49" t="s">
        <v>114</v>
      </c>
      <c r="F866" s="49" t="s">
        <v>114</v>
      </c>
      <c r="G866" s="49" t="s">
        <v>114</v>
      </c>
      <c r="H866" s="49" t="s">
        <v>114</v>
      </c>
      <c r="I866" s="81">
        <v>8000</v>
      </c>
      <c r="J866" s="81">
        <v>0</v>
      </c>
      <c r="K866" s="81">
        <v>0</v>
      </c>
      <c r="L866" s="62">
        <v>0</v>
      </c>
      <c r="M866" s="62" t="s">
        <v>14</v>
      </c>
    </row>
    <row r="867" spans="1:13" ht="15.75" customHeight="1" x14ac:dyDescent="0.25">
      <c r="A867" s="341"/>
      <c r="B867" s="338"/>
      <c r="C867" s="64" t="s">
        <v>199</v>
      </c>
      <c r="D867" s="60">
        <v>882</v>
      </c>
      <c r="E867" s="231" t="s">
        <v>219</v>
      </c>
      <c r="F867" s="60" t="s">
        <v>865</v>
      </c>
      <c r="G867" s="60">
        <v>800</v>
      </c>
      <c r="H867" s="60" t="s">
        <v>866</v>
      </c>
      <c r="I867" s="81">
        <v>8000</v>
      </c>
      <c r="J867" s="81">
        <v>0</v>
      </c>
      <c r="K867" s="81">
        <v>0</v>
      </c>
      <c r="L867" s="62">
        <v>0</v>
      </c>
      <c r="M867" s="62" t="s">
        <v>14</v>
      </c>
    </row>
    <row r="868" spans="1:13" ht="15.75" customHeight="1" x14ac:dyDescent="0.25">
      <c r="A868" s="341"/>
      <c r="B868" s="338"/>
      <c r="C868" s="64" t="s">
        <v>195</v>
      </c>
      <c r="D868" s="60" t="s">
        <v>114</v>
      </c>
      <c r="E868" s="60" t="s">
        <v>114</v>
      </c>
      <c r="F868" s="60" t="s">
        <v>114</v>
      </c>
      <c r="G868" s="60" t="s">
        <v>114</v>
      </c>
      <c r="H868" s="60" t="s">
        <v>114</v>
      </c>
      <c r="I868" s="81">
        <v>0</v>
      </c>
      <c r="J868" s="81">
        <v>0</v>
      </c>
      <c r="K868" s="81">
        <v>0</v>
      </c>
      <c r="L868" s="62" t="s">
        <v>14</v>
      </c>
      <c r="M868" s="66" t="s">
        <v>14</v>
      </c>
    </row>
    <row r="869" spans="1:13" ht="15.75" customHeight="1" x14ac:dyDescent="0.25">
      <c r="A869" s="341"/>
      <c r="B869" s="338"/>
      <c r="C869" s="64" t="s">
        <v>194</v>
      </c>
      <c r="D869" s="60" t="s">
        <v>114</v>
      </c>
      <c r="E869" s="60" t="s">
        <v>114</v>
      </c>
      <c r="F869" s="60" t="s">
        <v>114</v>
      </c>
      <c r="G869" s="60" t="s">
        <v>114</v>
      </c>
      <c r="H869" s="60" t="s">
        <v>114</v>
      </c>
      <c r="I869" s="81">
        <v>0</v>
      </c>
      <c r="J869" s="81">
        <v>0</v>
      </c>
      <c r="K869" s="81">
        <v>0</v>
      </c>
      <c r="L869" s="62" t="s">
        <v>14</v>
      </c>
      <c r="M869" s="66" t="s">
        <v>14</v>
      </c>
    </row>
    <row r="870" spans="1:13" ht="15.75" customHeight="1" x14ac:dyDescent="0.25">
      <c r="A870" s="341"/>
      <c r="B870" s="338"/>
      <c r="C870" s="64" t="s">
        <v>193</v>
      </c>
      <c r="D870" s="60" t="s">
        <v>114</v>
      </c>
      <c r="E870" s="60" t="s">
        <v>114</v>
      </c>
      <c r="F870" s="60" t="s">
        <v>114</v>
      </c>
      <c r="G870" s="60" t="s">
        <v>114</v>
      </c>
      <c r="H870" s="60" t="s">
        <v>114</v>
      </c>
      <c r="I870" s="81">
        <v>0</v>
      </c>
      <c r="J870" s="81">
        <v>0</v>
      </c>
      <c r="K870" s="81">
        <v>0</v>
      </c>
      <c r="L870" s="62" t="s">
        <v>14</v>
      </c>
      <c r="M870" s="66" t="s">
        <v>14</v>
      </c>
    </row>
    <row r="871" spans="1:13" ht="15.75" customHeight="1" x14ac:dyDescent="0.25">
      <c r="A871" s="342"/>
      <c r="B871" s="339"/>
      <c r="C871" s="64" t="s">
        <v>192</v>
      </c>
      <c r="D871" s="60" t="s">
        <v>114</v>
      </c>
      <c r="E871" s="60" t="s">
        <v>114</v>
      </c>
      <c r="F871" s="60" t="s">
        <v>114</v>
      </c>
      <c r="G871" s="60" t="s">
        <v>114</v>
      </c>
      <c r="H871" s="60" t="s">
        <v>114</v>
      </c>
      <c r="I871" s="81">
        <v>0</v>
      </c>
      <c r="J871" s="81">
        <v>0</v>
      </c>
      <c r="K871" s="81"/>
      <c r="L871" s="62" t="s">
        <v>14</v>
      </c>
      <c r="M871" s="66" t="s">
        <v>14</v>
      </c>
    </row>
    <row r="872" spans="1:13" ht="15.75" customHeight="1" x14ac:dyDescent="0.25">
      <c r="A872" s="340" t="s">
        <v>696</v>
      </c>
      <c r="B872" s="337" t="s">
        <v>341</v>
      </c>
      <c r="C872" s="159" t="s">
        <v>200</v>
      </c>
      <c r="D872" s="49" t="s">
        <v>114</v>
      </c>
      <c r="E872" s="49" t="s">
        <v>114</v>
      </c>
      <c r="F872" s="49" t="s">
        <v>114</v>
      </c>
      <c r="G872" s="49" t="s">
        <v>114</v>
      </c>
      <c r="H872" s="49" t="s">
        <v>114</v>
      </c>
      <c r="I872" s="81">
        <v>11105.4</v>
      </c>
      <c r="J872" s="81">
        <v>8386.4500000000007</v>
      </c>
      <c r="K872" s="81">
        <v>8386.4500000000007</v>
      </c>
      <c r="L872" s="62">
        <v>75.516865668953841</v>
      </c>
      <c r="M872" s="62">
        <v>0.90046283789867976</v>
      </c>
    </row>
    <row r="873" spans="1:13" ht="15.75" customHeight="1" x14ac:dyDescent="0.25">
      <c r="A873" s="341"/>
      <c r="B873" s="338"/>
      <c r="C873" s="286" t="s">
        <v>199</v>
      </c>
      <c r="D873" s="60">
        <v>882</v>
      </c>
      <c r="E873" s="231" t="s">
        <v>219</v>
      </c>
      <c r="F873" s="60" t="s">
        <v>867</v>
      </c>
      <c r="G873" s="60">
        <v>600</v>
      </c>
      <c r="H873" s="60" t="s">
        <v>481</v>
      </c>
      <c r="I873" s="81">
        <v>11105.4</v>
      </c>
      <c r="J873" s="81">
        <v>8386.4500000000007</v>
      </c>
      <c r="K873" s="81">
        <v>8386.4500000000007</v>
      </c>
      <c r="L873" s="62">
        <v>75.516865668953841</v>
      </c>
      <c r="M873" s="62">
        <v>0.90046283789867976</v>
      </c>
    </row>
    <row r="874" spans="1:13" ht="15.75" customHeight="1" x14ac:dyDescent="0.25">
      <c r="A874" s="341"/>
      <c r="B874" s="338"/>
      <c r="C874" s="286" t="s">
        <v>195</v>
      </c>
      <c r="D874" s="60" t="s">
        <v>114</v>
      </c>
      <c r="E874" s="60" t="s">
        <v>114</v>
      </c>
      <c r="F874" s="60" t="s">
        <v>114</v>
      </c>
      <c r="G874" s="60" t="s">
        <v>114</v>
      </c>
      <c r="H874" s="60" t="s">
        <v>114</v>
      </c>
      <c r="I874" s="81">
        <v>0</v>
      </c>
      <c r="J874" s="81">
        <v>0</v>
      </c>
      <c r="K874" s="81">
        <v>0</v>
      </c>
      <c r="L874" s="62" t="s">
        <v>14</v>
      </c>
      <c r="M874" s="66" t="s">
        <v>14</v>
      </c>
    </row>
    <row r="875" spans="1:13" ht="15.75" customHeight="1" x14ac:dyDescent="0.25">
      <c r="A875" s="341"/>
      <c r="B875" s="338"/>
      <c r="C875" s="286" t="s">
        <v>194</v>
      </c>
      <c r="D875" s="60" t="s">
        <v>114</v>
      </c>
      <c r="E875" s="60" t="s">
        <v>114</v>
      </c>
      <c r="F875" s="60" t="s">
        <v>114</v>
      </c>
      <c r="G875" s="60" t="s">
        <v>114</v>
      </c>
      <c r="H875" s="60" t="s">
        <v>114</v>
      </c>
      <c r="I875" s="81">
        <v>0</v>
      </c>
      <c r="J875" s="81">
        <v>0</v>
      </c>
      <c r="K875" s="81">
        <v>0</v>
      </c>
      <c r="L875" s="62" t="s">
        <v>14</v>
      </c>
      <c r="M875" s="66" t="s">
        <v>14</v>
      </c>
    </row>
    <row r="876" spans="1:13" ht="15.75" customHeight="1" x14ac:dyDescent="0.25">
      <c r="A876" s="341"/>
      <c r="B876" s="338"/>
      <c r="C876" s="286" t="s">
        <v>193</v>
      </c>
      <c r="D876" s="60" t="s">
        <v>114</v>
      </c>
      <c r="E876" s="60" t="s">
        <v>114</v>
      </c>
      <c r="F876" s="60" t="s">
        <v>114</v>
      </c>
      <c r="G876" s="60" t="s">
        <v>114</v>
      </c>
      <c r="H876" s="60" t="s">
        <v>114</v>
      </c>
      <c r="I876" s="81">
        <v>0</v>
      </c>
      <c r="J876" s="81">
        <v>0</v>
      </c>
      <c r="K876" s="81">
        <v>0</v>
      </c>
      <c r="L876" s="62" t="s">
        <v>14</v>
      </c>
      <c r="M876" s="66" t="s">
        <v>14</v>
      </c>
    </row>
    <row r="877" spans="1:13" ht="15.75" customHeight="1" x14ac:dyDescent="0.25">
      <c r="A877" s="342"/>
      <c r="B877" s="339"/>
      <c r="C877" s="286" t="s">
        <v>192</v>
      </c>
      <c r="D877" s="60" t="s">
        <v>114</v>
      </c>
      <c r="E877" s="60" t="s">
        <v>114</v>
      </c>
      <c r="F877" s="60" t="s">
        <v>114</v>
      </c>
      <c r="G877" s="60" t="s">
        <v>114</v>
      </c>
      <c r="H877" s="60" t="s">
        <v>114</v>
      </c>
      <c r="I877" s="81">
        <v>0</v>
      </c>
      <c r="J877" s="81">
        <v>0</v>
      </c>
      <c r="K877" s="81"/>
      <c r="L877" s="62" t="s">
        <v>14</v>
      </c>
      <c r="M877" s="66" t="s">
        <v>14</v>
      </c>
    </row>
    <row r="878" spans="1:13" ht="15.75" customHeight="1" x14ac:dyDescent="0.25">
      <c r="A878" s="340" t="s">
        <v>1001</v>
      </c>
      <c r="B878" s="337" t="s">
        <v>1002</v>
      </c>
      <c r="C878" s="159" t="s">
        <v>200</v>
      </c>
      <c r="D878" s="49" t="s">
        <v>114</v>
      </c>
      <c r="E878" s="49" t="s">
        <v>114</v>
      </c>
      <c r="F878" s="49" t="s">
        <v>114</v>
      </c>
      <c r="G878" s="49" t="s">
        <v>114</v>
      </c>
      <c r="H878" s="49" t="s">
        <v>114</v>
      </c>
      <c r="I878" s="81">
        <v>0</v>
      </c>
      <c r="J878" s="81">
        <v>0</v>
      </c>
      <c r="K878" s="81">
        <v>0</v>
      </c>
      <c r="L878" s="62" t="s">
        <v>14</v>
      </c>
      <c r="M878" s="62" t="s">
        <v>14</v>
      </c>
    </row>
    <row r="879" spans="1:13" ht="15.75" customHeight="1" x14ac:dyDescent="0.25">
      <c r="A879" s="341"/>
      <c r="B879" s="338"/>
      <c r="C879" s="290" t="s">
        <v>199</v>
      </c>
      <c r="D879" s="49" t="s">
        <v>114</v>
      </c>
      <c r="E879" s="49" t="s">
        <v>114</v>
      </c>
      <c r="F879" s="49" t="s">
        <v>114</v>
      </c>
      <c r="G879" s="49" t="s">
        <v>114</v>
      </c>
      <c r="H879" s="49" t="s">
        <v>114</v>
      </c>
      <c r="I879" s="81">
        <v>0</v>
      </c>
      <c r="J879" s="81">
        <v>0</v>
      </c>
      <c r="K879" s="81">
        <v>0</v>
      </c>
      <c r="L879" s="62" t="s">
        <v>14</v>
      </c>
      <c r="M879" s="62" t="s">
        <v>14</v>
      </c>
    </row>
    <row r="880" spans="1:13" ht="15.75" customHeight="1" x14ac:dyDescent="0.25">
      <c r="A880" s="341"/>
      <c r="B880" s="338"/>
      <c r="C880" s="290" t="s">
        <v>195</v>
      </c>
      <c r="D880" s="60" t="s">
        <v>114</v>
      </c>
      <c r="E880" s="60" t="s">
        <v>114</v>
      </c>
      <c r="F880" s="60" t="s">
        <v>114</v>
      </c>
      <c r="G880" s="60" t="s">
        <v>114</v>
      </c>
      <c r="H880" s="60" t="s">
        <v>114</v>
      </c>
      <c r="I880" s="81">
        <v>0</v>
      </c>
      <c r="J880" s="81">
        <v>0</v>
      </c>
      <c r="K880" s="81">
        <v>0</v>
      </c>
      <c r="L880" s="62" t="s">
        <v>14</v>
      </c>
      <c r="M880" s="66" t="s">
        <v>14</v>
      </c>
    </row>
    <row r="881" spans="1:13" ht="15.75" customHeight="1" x14ac:dyDescent="0.25">
      <c r="A881" s="341"/>
      <c r="B881" s="338"/>
      <c r="C881" s="290" t="s">
        <v>194</v>
      </c>
      <c r="D881" s="60" t="s">
        <v>114</v>
      </c>
      <c r="E881" s="60" t="s">
        <v>114</v>
      </c>
      <c r="F881" s="60" t="s">
        <v>114</v>
      </c>
      <c r="G881" s="60" t="s">
        <v>114</v>
      </c>
      <c r="H881" s="60" t="s">
        <v>114</v>
      </c>
      <c r="I881" s="81">
        <v>0</v>
      </c>
      <c r="J881" s="81">
        <v>0</v>
      </c>
      <c r="K881" s="81">
        <v>0</v>
      </c>
      <c r="L881" s="62" t="s">
        <v>14</v>
      </c>
      <c r="M881" s="66" t="s">
        <v>14</v>
      </c>
    </row>
    <row r="882" spans="1:13" ht="15.75" customHeight="1" x14ac:dyDescent="0.25">
      <c r="A882" s="341"/>
      <c r="B882" s="338"/>
      <c r="C882" s="290" t="s">
        <v>193</v>
      </c>
      <c r="D882" s="60" t="s">
        <v>114</v>
      </c>
      <c r="E882" s="60" t="s">
        <v>114</v>
      </c>
      <c r="F882" s="60" t="s">
        <v>114</v>
      </c>
      <c r="G882" s="60" t="s">
        <v>114</v>
      </c>
      <c r="H882" s="60" t="s">
        <v>114</v>
      </c>
      <c r="I882" s="81">
        <v>0</v>
      </c>
      <c r="J882" s="81">
        <v>0</v>
      </c>
      <c r="K882" s="81">
        <v>0</v>
      </c>
      <c r="L882" s="62" t="s">
        <v>14</v>
      </c>
      <c r="M882" s="66" t="s">
        <v>14</v>
      </c>
    </row>
    <row r="883" spans="1:13" ht="15.75" customHeight="1" x14ac:dyDescent="0.25">
      <c r="A883" s="342"/>
      <c r="B883" s="339"/>
      <c r="C883" s="290" t="s">
        <v>192</v>
      </c>
      <c r="D883" s="60" t="s">
        <v>114</v>
      </c>
      <c r="E883" s="60" t="s">
        <v>114</v>
      </c>
      <c r="F883" s="60" t="s">
        <v>114</v>
      </c>
      <c r="G883" s="60" t="s">
        <v>114</v>
      </c>
      <c r="H883" s="60" t="s">
        <v>114</v>
      </c>
      <c r="I883" s="81">
        <v>0</v>
      </c>
      <c r="J883" s="81">
        <v>0</v>
      </c>
      <c r="K883" s="81"/>
      <c r="L883" s="62" t="s">
        <v>14</v>
      </c>
      <c r="M883" s="66" t="s">
        <v>14</v>
      </c>
    </row>
    <row r="884" spans="1:13" ht="15.75" customHeight="1" x14ac:dyDescent="0.25">
      <c r="A884" s="340"/>
      <c r="B884" s="337" t="s">
        <v>1004</v>
      </c>
      <c r="C884" s="159" t="s">
        <v>200</v>
      </c>
      <c r="D884" s="49" t="s">
        <v>114</v>
      </c>
      <c r="E884" s="49" t="s">
        <v>114</v>
      </c>
      <c r="F884" s="49" t="s">
        <v>114</v>
      </c>
      <c r="G884" s="49" t="s">
        <v>114</v>
      </c>
      <c r="H884" s="49" t="s">
        <v>114</v>
      </c>
      <c r="I884" s="81">
        <v>9188.4</v>
      </c>
      <c r="J884" s="81">
        <v>0</v>
      </c>
      <c r="K884" s="81">
        <v>0</v>
      </c>
      <c r="L884" s="62">
        <v>0</v>
      </c>
      <c r="M884" s="62" t="s">
        <v>14</v>
      </c>
    </row>
    <row r="885" spans="1:13" ht="15.75" customHeight="1" x14ac:dyDescent="0.25">
      <c r="A885" s="341"/>
      <c r="B885" s="338"/>
      <c r="C885" s="190" t="s">
        <v>199</v>
      </c>
      <c r="D885" s="60">
        <v>882</v>
      </c>
      <c r="E885" s="231" t="s">
        <v>219</v>
      </c>
      <c r="F885" s="60" t="s">
        <v>867</v>
      </c>
      <c r="G885" s="60">
        <v>600</v>
      </c>
      <c r="H885" s="60" t="s">
        <v>1038</v>
      </c>
      <c r="I885" s="81">
        <v>9188.4</v>
      </c>
      <c r="J885" s="81">
        <v>0</v>
      </c>
      <c r="K885" s="81">
        <v>0</v>
      </c>
      <c r="L885" s="62">
        <v>0</v>
      </c>
      <c r="M885" s="62" t="s">
        <v>14</v>
      </c>
    </row>
    <row r="886" spans="1:13" ht="15.75" customHeight="1" x14ac:dyDescent="0.25">
      <c r="A886" s="341"/>
      <c r="B886" s="338"/>
      <c r="C886" s="190" t="s">
        <v>195</v>
      </c>
      <c r="D886" s="60" t="s">
        <v>114</v>
      </c>
      <c r="E886" s="60" t="s">
        <v>114</v>
      </c>
      <c r="F886" s="60" t="s">
        <v>114</v>
      </c>
      <c r="G886" s="60" t="s">
        <v>114</v>
      </c>
      <c r="H886" s="60" t="s">
        <v>114</v>
      </c>
      <c r="I886" s="81">
        <v>0</v>
      </c>
      <c r="J886" s="81">
        <v>0</v>
      </c>
      <c r="K886" s="81">
        <v>0</v>
      </c>
      <c r="L886" s="62" t="s">
        <v>14</v>
      </c>
      <c r="M886" s="66" t="s">
        <v>14</v>
      </c>
    </row>
    <row r="887" spans="1:13" ht="15.75" customHeight="1" x14ac:dyDescent="0.25">
      <c r="A887" s="341"/>
      <c r="B887" s="338"/>
      <c r="C887" s="190" t="s">
        <v>194</v>
      </c>
      <c r="D887" s="60" t="s">
        <v>114</v>
      </c>
      <c r="E887" s="60" t="s">
        <v>114</v>
      </c>
      <c r="F887" s="60" t="s">
        <v>114</v>
      </c>
      <c r="G887" s="60" t="s">
        <v>114</v>
      </c>
      <c r="H887" s="60" t="s">
        <v>114</v>
      </c>
      <c r="I887" s="81">
        <v>0</v>
      </c>
      <c r="J887" s="81">
        <v>0</v>
      </c>
      <c r="K887" s="81">
        <v>0</v>
      </c>
      <c r="L887" s="62" t="s">
        <v>14</v>
      </c>
      <c r="M887" s="66" t="s">
        <v>14</v>
      </c>
    </row>
    <row r="888" spans="1:13" ht="15.75" customHeight="1" x14ac:dyDescent="0.25">
      <c r="A888" s="341"/>
      <c r="B888" s="338"/>
      <c r="C888" s="190" t="s">
        <v>193</v>
      </c>
      <c r="D888" s="60" t="s">
        <v>114</v>
      </c>
      <c r="E888" s="60" t="s">
        <v>114</v>
      </c>
      <c r="F888" s="60" t="s">
        <v>114</v>
      </c>
      <c r="G888" s="60" t="s">
        <v>114</v>
      </c>
      <c r="H888" s="60" t="s">
        <v>114</v>
      </c>
      <c r="I888" s="81">
        <v>0</v>
      </c>
      <c r="J888" s="81">
        <v>0</v>
      </c>
      <c r="K888" s="81">
        <v>0</v>
      </c>
      <c r="L888" s="62" t="s">
        <v>14</v>
      </c>
      <c r="M888" s="66" t="s">
        <v>14</v>
      </c>
    </row>
    <row r="889" spans="1:13" ht="15.75" customHeight="1" x14ac:dyDescent="0.25">
      <c r="A889" s="342"/>
      <c r="B889" s="339"/>
      <c r="C889" s="190" t="s">
        <v>192</v>
      </c>
      <c r="D889" s="60" t="s">
        <v>114</v>
      </c>
      <c r="E889" s="60" t="s">
        <v>114</v>
      </c>
      <c r="F889" s="60" t="s">
        <v>114</v>
      </c>
      <c r="G889" s="60" t="s">
        <v>114</v>
      </c>
      <c r="H889" s="60" t="s">
        <v>114</v>
      </c>
      <c r="I889" s="81">
        <v>0</v>
      </c>
      <c r="J889" s="81">
        <v>0</v>
      </c>
      <c r="K889" s="81"/>
      <c r="L889" s="62" t="s">
        <v>14</v>
      </c>
      <c r="M889" s="66" t="s">
        <v>14</v>
      </c>
    </row>
    <row r="890" spans="1:13" ht="15.75" customHeight="1" x14ac:dyDescent="0.25">
      <c r="A890" s="373" t="s">
        <v>527</v>
      </c>
      <c r="B890" s="344" t="s">
        <v>724</v>
      </c>
      <c r="C890" s="76" t="s">
        <v>200</v>
      </c>
      <c r="D890" s="78" t="s">
        <v>114</v>
      </c>
      <c r="E890" s="78" t="s">
        <v>114</v>
      </c>
      <c r="F890" s="78" t="s">
        <v>114</v>
      </c>
      <c r="G890" s="78" t="s">
        <v>114</v>
      </c>
      <c r="H890" s="78" t="s">
        <v>114</v>
      </c>
      <c r="I890" s="199">
        <v>92862.9</v>
      </c>
      <c r="J890" s="199">
        <v>39409</v>
      </c>
      <c r="K890" s="199">
        <v>32401.951999999997</v>
      </c>
      <c r="L890" s="94">
        <v>34.892246526869179</v>
      </c>
      <c r="M890" s="94">
        <v>82.21967570859448</v>
      </c>
    </row>
    <row r="891" spans="1:13" ht="15.75" customHeight="1" x14ac:dyDescent="0.25">
      <c r="A891" s="374"/>
      <c r="B891" s="352"/>
      <c r="C891" s="76" t="s">
        <v>199</v>
      </c>
      <c r="D891" s="78">
        <v>882</v>
      </c>
      <c r="E891" s="78" t="s">
        <v>114</v>
      </c>
      <c r="F891" s="78" t="s">
        <v>868</v>
      </c>
      <c r="G891" s="78" t="s">
        <v>114</v>
      </c>
      <c r="H891" s="78" t="s">
        <v>114</v>
      </c>
      <c r="I891" s="199">
        <v>92862.9</v>
      </c>
      <c r="J891" s="199">
        <v>39409</v>
      </c>
      <c r="K891" s="199">
        <v>32401.951999999997</v>
      </c>
      <c r="L891" s="94">
        <v>34.892246526869179</v>
      </c>
      <c r="M891" s="94">
        <v>82.21967570859448</v>
      </c>
    </row>
    <row r="892" spans="1:13" ht="15.75" customHeight="1" x14ac:dyDescent="0.25">
      <c r="A892" s="374"/>
      <c r="B892" s="352"/>
      <c r="C892" s="76" t="s">
        <v>195</v>
      </c>
      <c r="D892" s="78" t="s">
        <v>114</v>
      </c>
      <c r="E892" s="78" t="s">
        <v>114</v>
      </c>
      <c r="F892" s="78" t="s">
        <v>114</v>
      </c>
      <c r="G892" s="78" t="s">
        <v>114</v>
      </c>
      <c r="H892" s="78" t="s">
        <v>114</v>
      </c>
      <c r="I892" s="199">
        <v>0</v>
      </c>
      <c r="J892" s="199">
        <v>0</v>
      </c>
      <c r="K892" s="199">
        <v>0</v>
      </c>
      <c r="L892" s="94" t="s">
        <v>14</v>
      </c>
      <c r="M892" s="94" t="s">
        <v>14</v>
      </c>
    </row>
    <row r="893" spans="1:13" ht="15.75" customHeight="1" x14ac:dyDescent="0.25">
      <c r="A893" s="374"/>
      <c r="B893" s="352"/>
      <c r="C893" s="76" t="s">
        <v>194</v>
      </c>
      <c r="D893" s="78" t="s">
        <v>114</v>
      </c>
      <c r="E893" s="78" t="s">
        <v>114</v>
      </c>
      <c r="F893" s="78" t="s">
        <v>114</v>
      </c>
      <c r="G893" s="78" t="s">
        <v>114</v>
      </c>
      <c r="H893" s="78" t="s">
        <v>114</v>
      </c>
      <c r="I893" s="199">
        <v>0</v>
      </c>
      <c r="J893" s="199">
        <v>0</v>
      </c>
      <c r="K893" s="199">
        <v>0</v>
      </c>
      <c r="L893" s="94" t="s">
        <v>14</v>
      </c>
      <c r="M893" s="94" t="s">
        <v>14</v>
      </c>
    </row>
    <row r="894" spans="1:13" ht="15.75" customHeight="1" x14ac:dyDescent="0.25">
      <c r="A894" s="374"/>
      <c r="B894" s="352"/>
      <c r="C894" s="76" t="s">
        <v>193</v>
      </c>
      <c r="D894" s="78" t="s">
        <v>114</v>
      </c>
      <c r="E894" s="78" t="s">
        <v>114</v>
      </c>
      <c r="F894" s="78" t="s">
        <v>114</v>
      </c>
      <c r="G894" s="78" t="s">
        <v>114</v>
      </c>
      <c r="H894" s="78" t="s">
        <v>114</v>
      </c>
      <c r="I894" s="199">
        <v>0</v>
      </c>
      <c r="J894" s="199">
        <v>0</v>
      </c>
      <c r="K894" s="199">
        <v>0</v>
      </c>
      <c r="L894" s="94" t="s">
        <v>14</v>
      </c>
      <c r="M894" s="94" t="s">
        <v>14</v>
      </c>
    </row>
    <row r="895" spans="1:13" ht="15.75" customHeight="1" x14ac:dyDescent="0.25">
      <c r="A895" s="375"/>
      <c r="B895" s="353"/>
      <c r="C895" s="76" t="s">
        <v>192</v>
      </c>
      <c r="D895" s="78" t="s">
        <v>114</v>
      </c>
      <c r="E895" s="78" t="s">
        <v>114</v>
      </c>
      <c r="F895" s="78" t="s">
        <v>114</v>
      </c>
      <c r="G895" s="78" t="s">
        <v>114</v>
      </c>
      <c r="H895" s="78" t="s">
        <v>114</v>
      </c>
      <c r="I895" s="199">
        <v>0</v>
      </c>
      <c r="J895" s="199">
        <v>0</v>
      </c>
      <c r="K895" s="199">
        <v>0</v>
      </c>
      <c r="L895" s="94" t="s">
        <v>14</v>
      </c>
      <c r="M895" s="94" t="s">
        <v>14</v>
      </c>
    </row>
    <row r="896" spans="1:13" ht="15.75" customHeight="1" collapsed="1" x14ac:dyDescent="0.25">
      <c r="A896" s="340" t="s">
        <v>544</v>
      </c>
      <c r="B896" s="337" t="s">
        <v>697</v>
      </c>
      <c r="C896" s="159" t="s">
        <v>200</v>
      </c>
      <c r="D896" s="89" t="s">
        <v>115</v>
      </c>
      <c r="E896" s="89" t="s">
        <v>115</v>
      </c>
      <c r="F896" s="89" t="s">
        <v>115</v>
      </c>
      <c r="G896" s="89" t="s">
        <v>115</v>
      </c>
      <c r="H896" s="89" t="s">
        <v>115</v>
      </c>
      <c r="I896" s="81">
        <v>27335.599999999999</v>
      </c>
      <c r="J896" s="81">
        <v>27335.599999999999</v>
      </c>
      <c r="K896" s="81">
        <v>27335.599999999999</v>
      </c>
      <c r="L896" s="62">
        <v>100</v>
      </c>
      <c r="M896" s="62">
        <v>100</v>
      </c>
    </row>
    <row r="897" spans="1:13" ht="15.75" customHeight="1" x14ac:dyDescent="0.25">
      <c r="A897" s="341"/>
      <c r="B897" s="338"/>
      <c r="C897" s="190" t="s">
        <v>199</v>
      </c>
      <c r="D897" s="60">
        <v>882</v>
      </c>
      <c r="E897" s="231" t="s">
        <v>219</v>
      </c>
      <c r="F897" s="60" t="s">
        <v>499</v>
      </c>
      <c r="G897" s="95">
        <v>600</v>
      </c>
      <c r="H897" s="89" t="s">
        <v>498</v>
      </c>
      <c r="I897" s="81">
        <v>27335.599999999999</v>
      </c>
      <c r="J897" s="81">
        <v>27335.599999999999</v>
      </c>
      <c r="K897" s="81">
        <v>27335.599999999999</v>
      </c>
      <c r="L897" s="62">
        <v>100</v>
      </c>
      <c r="M897" s="62">
        <v>100</v>
      </c>
    </row>
    <row r="898" spans="1:13" ht="15.75" customHeight="1" x14ac:dyDescent="0.25">
      <c r="A898" s="341"/>
      <c r="B898" s="338"/>
      <c r="C898" s="190" t="s">
        <v>195</v>
      </c>
      <c r="D898" s="89" t="s">
        <v>115</v>
      </c>
      <c r="E898" s="89" t="s">
        <v>115</v>
      </c>
      <c r="F898" s="89" t="s">
        <v>115</v>
      </c>
      <c r="G898" s="89" t="s">
        <v>115</v>
      </c>
      <c r="H898" s="89" t="s">
        <v>115</v>
      </c>
      <c r="I898" s="81">
        <v>0</v>
      </c>
      <c r="J898" s="81">
        <v>0</v>
      </c>
      <c r="K898" s="81">
        <v>0</v>
      </c>
      <c r="L898" s="62" t="s">
        <v>14</v>
      </c>
      <c r="M898" s="66" t="s">
        <v>14</v>
      </c>
    </row>
    <row r="899" spans="1:13" ht="15.75" customHeight="1" x14ac:dyDescent="0.25">
      <c r="A899" s="341"/>
      <c r="B899" s="338"/>
      <c r="C899" s="190" t="s">
        <v>194</v>
      </c>
      <c r="D899" s="89" t="s">
        <v>115</v>
      </c>
      <c r="E899" s="89" t="s">
        <v>115</v>
      </c>
      <c r="F899" s="89" t="s">
        <v>115</v>
      </c>
      <c r="G899" s="89" t="s">
        <v>115</v>
      </c>
      <c r="H899" s="89" t="s">
        <v>115</v>
      </c>
      <c r="I899" s="81">
        <v>0</v>
      </c>
      <c r="J899" s="81">
        <v>0</v>
      </c>
      <c r="K899" s="81">
        <v>0</v>
      </c>
      <c r="L899" s="62" t="s">
        <v>14</v>
      </c>
      <c r="M899" s="66" t="s">
        <v>14</v>
      </c>
    </row>
    <row r="900" spans="1:13" ht="15.75" customHeight="1" x14ac:dyDescent="0.25">
      <c r="A900" s="341"/>
      <c r="B900" s="338"/>
      <c r="C900" s="190" t="s">
        <v>193</v>
      </c>
      <c r="D900" s="89" t="s">
        <v>115</v>
      </c>
      <c r="E900" s="89" t="s">
        <v>115</v>
      </c>
      <c r="F900" s="89" t="s">
        <v>115</v>
      </c>
      <c r="G900" s="89" t="s">
        <v>115</v>
      </c>
      <c r="H900" s="89" t="s">
        <v>115</v>
      </c>
      <c r="I900" s="81">
        <v>0</v>
      </c>
      <c r="J900" s="81">
        <v>0</v>
      </c>
      <c r="K900" s="81">
        <v>0</v>
      </c>
      <c r="L900" s="62" t="s">
        <v>14</v>
      </c>
      <c r="M900" s="66" t="s">
        <v>14</v>
      </c>
    </row>
    <row r="901" spans="1:13" ht="15.75" customHeight="1" x14ac:dyDescent="0.25">
      <c r="A901" s="342"/>
      <c r="B901" s="339"/>
      <c r="C901" s="190" t="s">
        <v>192</v>
      </c>
      <c r="D901" s="89" t="s">
        <v>115</v>
      </c>
      <c r="E901" s="89" t="s">
        <v>115</v>
      </c>
      <c r="F901" s="89" t="s">
        <v>115</v>
      </c>
      <c r="G901" s="89" t="s">
        <v>115</v>
      </c>
      <c r="H901" s="89" t="s">
        <v>115</v>
      </c>
      <c r="I901" s="81">
        <v>0</v>
      </c>
      <c r="J901" s="81">
        <v>0</v>
      </c>
      <c r="K901" s="81"/>
      <c r="L901" s="62" t="s">
        <v>14</v>
      </c>
      <c r="M901" s="66" t="s">
        <v>14</v>
      </c>
    </row>
    <row r="902" spans="1:13" ht="15.75" customHeight="1" x14ac:dyDescent="0.25">
      <c r="A902" s="340" t="s">
        <v>546</v>
      </c>
      <c r="B902" s="337" t="s">
        <v>1068</v>
      </c>
      <c r="C902" s="59" t="s">
        <v>200</v>
      </c>
      <c r="D902" s="89" t="s">
        <v>115</v>
      </c>
      <c r="E902" s="89" t="s">
        <v>115</v>
      </c>
      <c r="F902" s="89" t="s">
        <v>115</v>
      </c>
      <c r="G902" s="89" t="s">
        <v>115</v>
      </c>
      <c r="H902" s="89" t="s">
        <v>115</v>
      </c>
      <c r="I902" s="81">
        <v>16063.4</v>
      </c>
      <c r="J902" s="81">
        <v>12073.4</v>
      </c>
      <c r="K902" s="81">
        <v>5066.3519999999999</v>
      </c>
      <c r="L902" s="62">
        <v>31.539723844267094</v>
      </c>
      <c r="M902" s="62">
        <v>41.962926764623056</v>
      </c>
    </row>
    <row r="903" spans="1:13" ht="15.75" customHeight="1" x14ac:dyDescent="0.25">
      <c r="A903" s="341"/>
      <c r="B903" s="338"/>
      <c r="C903" s="64" t="s">
        <v>199</v>
      </c>
      <c r="D903" s="60">
        <v>882</v>
      </c>
      <c r="E903" s="231" t="s">
        <v>219</v>
      </c>
      <c r="F903" s="60" t="s">
        <v>499</v>
      </c>
      <c r="G903" s="95">
        <v>600</v>
      </c>
      <c r="H903" s="89" t="s">
        <v>557</v>
      </c>
      <c r="I903" s="81">
        <v>16063.4</v>
      </c>
      <c r="J903" s="81">
        <v>12073.4</v>
      </c>
      <c r="K903" s="81">
        <v>5066.3519999999999</v>
      </c>
      <c r="L903" s="62">
        <v>31.539723844267094</v>
      </c>
      <c r="M903" s="62">
        <v>41.962926764623056</v>
      </c>
    </row>
    <row r="904" spans="1:13" ht="15.75" customHeight="1" x14ac:dyDescent="0.25">
      <c r="A904" s="341"/>
      <c r="B904" s="338"/>
      <c r="C904" s="64" t="s">
        <v>195</v>
      </c>
      <c r="D904" s="89" t="s">
        <v>115</v>
      </c>
      <c r="E904" s="89" t="s">
        <v>115</v>
      </c>
      <c r="F904" s="89" t="s">
        <v>115</v>
      </c>
      <c r="G904" s="89" t="s">
        <v>115</v>
      </c>
      <c r="H904" s="89" t="s">
        <v>115</v>
      </c>
      <c r="I904" s="81">
        <v>0</v>
      </c>
      <c r="J904" s="81">
        <v>0</v>
      </c>
      <c r="K904" s="81">
        <v>0</v>
      </c>
      <c r="L904" s="62" t="s">
        <v>14</v>
      </c>
      <c r="M904" s="66" t="s">
        <v>14</v>
      </c>
    </row>
    <row r="905" spans="1:13" ht="15.75" customHeight="1" x14ac:dyDescent="0.25">
      <c r="A905" s="341"/>
      <c r="B905" s="338"/>
      <c r="C905" s="64" t="s">
        <v>194</v>
      </c>
      <c r="D905" s="89" t="s">
        <v>115</v>
      </c>
      <c r="E905" s="89" t="s">
        <v>115</v>
      </c>
      <c r="F905" s="89" t="s">
        <v>115</v>
      </c>
      <c r="G905" s="89" t="s">
        <v>115</v>
      </c>
      <c r="H905" s="89" t="s">
        <v>115</v>
      </c>
      <c r="I905" s="81">
        <v>0</v>
      </c>
      <c r="J905" s="81">
        <v>0</v>
      </c>
      <c r="K905" s="81">
        <v>0</v>
      </c>
      <c r="L905" s="62" t="s">
        <v>14</v>
      </c>
      <c r="M905" s="66" t="s">
        <v>14</v>
      </c>
    </row>
    <row r="906" spans="1:13" ht="15.75" customHeight="1" x14ac:dyDescent="0.25">
      <c r="A906" s="341"/>
      <c r="B906" s="338"/>
      <c r="C906" s="64" t="s">
        <v>193</v>
      </c>
      <c r="D906" s="89" t="s">
        <v>115</v>
      </c>
      <c r="E906" s="89" t="s">
        <v>115</v>
      </c>
      <c r="F906" s="89" t="s">
        <v>115</v>
      </c>
      <c r="G906" s="89" t="s">
        <v>115</v>
      </c>
      <c r="H906" s="89" t="s">
        <v>115</v>
      </c>
      <c r="I906" s="81">
        <v>0</v>
      </c>
      <c r="J906" s="81">
        <v>0</v>
      </c>
      <c r="K906" s="81">
        <v>0</v>
      </c>
      <c r="L906" s="62" t="s">
        <v>14</v>
      </c>
      <c r="M906" s="66" t="s">
        <v>14</v>
      </c>
    </row>
    <row r="907" spans="1:13" ht="15.75" customHeight="1" x14ac:dyDescent="0.25">
      <c r="A907" s="342"/>
      <c r="B907" s="339"/>
      <c r="C907" s="64" t="s">
        <v>192</v>
      </c>
      <c r="D907" s="89" t="s">
        <v>115</v>
      </c>
      <c r="E907" s="89" t="s">
        <v>115</v>
      </c>
      <c r="F907" s="89" t="s">
        <v>115</v>
      </c>
      <c r="G907" s="89" t="s">
        <v>115</v>
      </c>
      <c r="H907" s="89" t="s">
        <v>115</v>
      </c>
      <c r="I907" s="81">
        <v>0</v>
      </c>
      <c r="J907" s="81">
        <v>0</v>
      </c>
      <c r="K907" s="81"/>
      <c r="L907" s="62" t="s">
        <v>14</v>
      </c>
      <c r="M907" s="66" t="s">
        <v>14</v>
      </c>
    </row>
    <row r="908" spans="1:13" ht="15.75" customHeight="1" collapsed="1" x14ac:dyDescent="0.25">
      <c r="A908" s="340" t="s">
        <v>547</v>
      </c>
      <c r="B908" s="337" t="s">
        <v>545</v>
      </c>
      <c r="C908" s="59" t="s">
        <v>200</v>
      </c>
      <c r="D908" s="89" t="s">
        <v>115</v>
      </c>
      <c r="E908" s="89" t="s">
        <v>115</v>
      </c>
      <c r="F908" s="89" t="s">
        <v>115</v>
      </c>
      <c r="G908" s="89" t="s">
        <v>115</v>
      </c>
      <c r="H908" s="89" t="s">
        <v>115</v>
      </c>
      <c r="I908" s="81">
        <v>0</v>
      </c>
      <c r="J908" s="81">
        <v>0</v>
      </c>
      <c r="K908" s="81">
        <v>0</v>
      </c>
      <c r="L908" s="62" t="s">
        <v>14</v>
      </c>
      <c r="M908" s="62" t="s">
        <v>14</v>
      </c>
    </row>
    <row r="909" spans="1:13" ht="15.75" customHeight="1" x14ac:dyDescent="0.25">
      <c r="A909" s="341"/>
      <c r="B909" s="338"/>
      <c r="C909" s="64" t="s">
        <v>199</v>
      </c>
      <c r="D909" s="89" t="s">
        <v>115</v>
      </c>
      <c r="E909" s="89" t="s">
        <v>115</v>
      </c>
      <c r="F909" s="89" t="s">
        <v>115</v>
      </c>
      <c r="G909" s="89" t="s">
        <v>115</v>
      </c>
      <c r="H909" s="89" t="s">
        <v>115</v>
      </c>
      <c r="I909" s="81">
        <v>0</v>
      </c>
      <c r="J909" s="81">
        <v>0</v>
      </c>
      <c r="K909" s="81">
        <v>0</v>
      </c>
      <c r="L909" s="62" t="s">
        <v>14</v>
      </c>
      <c r="M909" s="62" t="s">
        <v>14</v>
      </c>
    </row>
    <row r="910" spans="1:13" ht="15.75" customHeight="1" x14ac:dyDescent="0.25">
      <c r="A910" s="341"/>
      <c r="B910" s="338"/>
      <c r="C910" s="64" t="s">
        <v>195</v>
      </c>
      <c r="D910" s="89" t="s">
        <v>115</v>
      </c>
      <c r="E910" s="89" t="s">
        <v>115</v>
      </c>
      <c r="F910" s="89" t="s">
        <v>115</v>
      </c>
      <c r="G910" s="89" t="s">
        <v>115</v>
      </c>
      <c r="H910" s="89" t="s">
        <v>115</v>
      </c>
      <c r="I910" s="81">
        <v>0</v>
      </c>
      <c r="J910" s="81">
        <v>0</v>
      </c>
      <c r="K910" s="81">
        <v>0</v>
      </c>
      <c r="L910" s="62" t="s">
        <v>14</v>
      </c>
      <c r="M910" s="66" t="s">
        <v>14</v>
      </c>
    </row>
    <row r="911" spans="1:13" ht="15.75" customHeight="1" x14ac:dyDescent="0.25">
      <c r="A911" s="341"/>
      <c r="B911" s="338"/>
      <c r="C911" s="64" t="s">
        <v>194</v>
      </c>
      <c r="D911" s="89" t="s">
        <v>115</v>
      </c>
      <c r="E911" s="89" t="s">
        <v>115</v>
      </c>
      <c r="F911" s="89" t="s">
        <v>115</v>
      </c>
      <c r="G911" s="89" t="s">
        <v>115</v>
      </c>
      <c r="H911" s="89" t="s">
        <v>115</v>
      </c>
      <c r="I911" s="81">
        <v>0</v>
      </c>
      <c r="J911" s="81">
        <v>0</v>
      </c>
      <c r="K911" s="81">
        <v>0</v>
      </c>
      <c r="L911" s="62" t="s">
        <v>14</v>
      </c>
      <c r="M911" s="66" t="s">
        <v>14</v>
      </c>
    </row>
    <row r="912" spans="1:13" ht="15.75" customHeight="1" x14ac:dyDescent="0.25">
      <c r="A912" s="341"/>
      <c r="B912" s="338"/>
      <c r="C912" s="64" t="s">
        <v>193</v>
      </c>
      <c r="D912" s="89" t="s">
        <v>115</v>
      </c>
      <c r="E912" s="89" t="s">
        <v>115</v>
      </c>
      <c r="F912" s="89" t="s">
        <v>115</v>
      </c>
      <c r="G912" s="89" t="s">
        <v>115</v>
      </c>
      <c r="H912" s="89" t="s">
        <v>115</v>
      </c>
      <c r="I912" s="81">
        <v>0</v>
      </c>
      <c r="J912" s="81">
        <v>0</v>
      </c>
      <c r="K912" s="81">
        <v>0</v>
      </c>
      <c r="L912" s="62" t="s">
        <v>14</v>
      </c>
      <c r="M912" s="66" t="s">
        <v>14</v>
      </c>
    </row>
    <row r="913" spans="1:13" ht="15.75" customHeight="1" x14ac:dyDescent="0.25">
      <c r="A913" s="342"/>
      <c r="B913" s="339"/>
      <c r="C913" s="64" t="s">
        <v>192</v>
      </c>
      <c r="D913" s="89" t="s">
        <v>115</v>
      </c>
      <c r="E913" s="89" t="s">
        <v>115</v>
      </c>
      <c r="F913" s="89" t="s">
        <v>115</v>
      </c>
      <c r="G913" s="89" t="s">
        <v>115</v>
      </c>
      <c r="H913" s="89" t="s">
        <v>115</v>
      </c>
      <c r="I913" s="81">
        <v>0</v>
      </c>
      <c r="J913" s="81">
        <v>0</v>
      </c>
      <c r="K913" s="81"/>
      <c r="L913" s="62" t="s">
        <v>14</v>
      </c>
      <c r="M913" s="66" t="s">
        <v>14</v>
      </c>
    </row>
    <row r="914" spans="1:13" ht="15.75" customHeight="1" x14ac:dyDescent="0.25">
      <c r="A914" s="340" t="s">
        <v>698</v>
      </c>
      <c r="B914" s="337" t="s">
        <v>699</v>
      </c>
      <c r="C914" s="159" t="s">
        <v>200</v>
      </c>
      <c r="D914" s="89" t="s">
        <v>115</v>
      </c>
      <c r="E914" s="89" t="s">
        <v>115</v>
      </c>
      <c r="F914" s="89" t="s">
        <v>115</v>
      </c>
      <c r="G914" s="89" t="s">
        <v>115</v>
      </c>
      <c r="H914" s="89" t="s">
        <v>115</v>
      </c>
      <c r="I914" s="81">
        <v>0</v>
      </c>
      <c r="J914" s="81">
        <v>0</v>
      </c>
      <c r="K914" s="81">
        <v>0</v>
      </c>
      <c r="L914" s="62" t="s">
        <v>14</v>
      </c>
      <c r="M914" s="62" t="s">
        <v>14</v>
      </c>
    </row>
    <row r="915" spans="1:13" ht="15.75" customHeight="1" x14ac:dyDescent="0.25">
      <c r="A915" s="341"/>
      <c r="B915" s="338"/>
      <c r="C915" s="190" t="s">
        <v>199</v>
      </c>
      <c r="D915" s="89" t="s">
        <v>115</v>
      </c>
      <c r="E915" s="89" t="s">
        <v>115</v>
      </c>
      <c r="F915" s="89" t="s">
        <v>115</v>
      </c>
      <c r="G915" s="89" t="s">
        <v>115</v>
      </c>
      <c r="H915" s="89" t="s">
        <v>115</v>
      </c>
      <c r="I915" s="81">
        <v>0</v>
      </c>
      <c r="J915" s="81">
        <v>0</v>
      </c>
      <c r="K915" s="81">
        <v>0</v>
      </c>
      <c r="L915" s="62" t="s">
        <v>14</v>
      </c>
      <c r="M915" s="62" t="s">
        <v>14</v>
      </c>
    </row>
    <row r="916" spans="1:13" ht="15.75" customHeight="1" x14ac:dyDescent="0.25">
      <c r="A916" s="341"/>
      <c r="B916" s="338"/>
      <c r="C916" s="190" t="s">
        <v>195</v>
      </c>
      <c r="D916" s="89" t="s">
        <v>115</v>
      </c>
      <c r="E916" s="89" t="s">
        <v>115</v>
      </c>
      <c r="F916" s="89" t="s">
        <v>115</v>
      </c>
      <c r="G916" s="89" t="s">
        <v>115</v>
      </c>
      <c r="H916" s="89" t="s">
        <v>115</v>
      </c>
      <c r="I916" s="81">
        <v>0</v>
      </c>
      <c r="J916" s="81">
        <v>0</v>
      </c>
      <c r="K916" s="81">
        <v>0</v>
      </c>
      <c r="L916" s="62" t="s">
        <v>14</v>
      </c>
      <c r="M916" s="66" t="s">
        <v>14</v>
      </c>
    </row>
    <row r="917" spans="1:13" ht="15.75" customHeight="1" x14ac:dyDescent="0.25">
      <c r="A917" s="341"/>
      <c r="B917" s="338"/>
      <c r="C917" s="190" t="s">
        <v>194</v>
      </c>
      <c r="D917" s="89" t="s">
        <v>115</v>
      </c>
      <c r="E917" s="89" t="s">
        <v>115</v>
      </c>
      <c r="F917" s="89" t="s">
        <v>115</v>
      </c>
      <c r="G917" s="89" t="s">
        <v>115</v>
      </c>
      <c r="H917" s="89" t="s">
        <v>115</v>
      </c>
      <c r="I917" s="81">
        <v>0</v>
      </c>
      <c r="J917" s="81">
        <v>0</v>
      </c>
      <c r="K917" s="81">
        <v>0</v>
      </c>
      <c r="L917" s="62" t="s">
        <v>14</v>
      </c>
      <c r="M917" s="66" t="s">
        <v>14</v>
      </c>
    </row>
    <row r="918" spans="1:13" ht="15.75" customHeight="1" x14ac:dyDescent="0.25">
      <c r="A918" s="341"/>
      <c r="B918" s="338"/>
      <c r="C918" s="190" t="s">
        <v>193</v>
      </c>
      <c r="D918" s="89" t="s">
        <v>115</v>
      </c>
      <c r="E918" s="89" t="s">
        <v>115</v>
      </c>
      <c r="F918" s="89" t="s">
        <v>115</v>
      </c>
      <c r="G918" s="89" t="s">
        <v>115</v>
      </c>
      <c r="H918" s="89" t="s">
        <v>115</v>
      </c>
      <c r="I918" s="81">
        <v>0</v>
      </c>
      <c r="J918" s="81">
        <v>0</v>
      </c>
      <c r="K918" s="81">
        <v>0</v>
      </c>
      <c r="L918" s="62" t="s">
        <v>14</v>
      </c>
      <c r="M918" s="66" t="s">
        <v>14</v>
      </c>
    </row>
    <row r="919" spans="1:13" ht="15.75" customHeight="1" x14ac:dyDescent="0.25">
      <c r="A919" s="342"/>
      <c r="B919" s="339"/>
      <c r="C919" s="190" t="s">
        <v>192</v>
      </c>
      <c r="D919" s="89" t="s">
        <v>115</v>
      </c>
      <c r="E919" s="89" t="s">
        <v>115</v>
      </c>
      <c r="F919" s="89" t="s">
        <v>115</v>
      </c>
      <c r="G919" s="89" t="s">
        <v>115</v>
      </c>
      <c r="H919" s="89" t="s">
        <v>115</v>
      </c>
      <c r="I919" s="81">
        <v>0</v>
      </c>
      <c r="J919" s="81">
        <v>0</v>
      </c>
      <c r="K919" s="81"/>
      <c r="L919" s="62" t="s">
        <v>14</v>
      </c>
      <c r="M919" s="66" t="s">
        <v>14</v>
      </c>
    </row>
    <row r="920" spans="1:13" ht="15.75" customHeight="1" x14ac:dyDescent="0.25">
      <c r="A920" s="340" t="s">
        <v>795</v>
      </c>
      <c r="B920" s="337" t="s">
        <v>1004</v>
      </c>
      <c r="C920" s="159" t="s">
        <v>200</v>
      </c>
      <c r="D920" s="89" t="s">
        <v>115</v>
      </c>
      <c r="E920" s="89" t="s">
        <v>115</v>
      </c>
      <c r="F920" s="89" t="s">
        <v>115</v>
      </c>
      <c r="G920" s="89" t="s">
        <v>115</v>
      </c>
      <c r="H920" s="89" t="s">
        <v>115</v>
      </c>
      <c r="I920" s="81">
        <v>0</v>
      </c>
      <c r="J920" s="81">
        <v>0</v>
      </c>
      <c r="K920" s="81">
        <v>0</v>
      </c>
      <c r="L920" s="62" t="s">
        <v>14</v>
      </c>
      <c r="M920" s="62" t="s">
        <v>14</v>
      </c>
    </row>
    <row r="921" spans="1:13" ht="15.75" customHeight="1" x14ac:dyDescent="0.25">
      <c r="A921" s="350"/>
      <c r="B921" s="356"/>
      <c r="C921" s="228" t="s">
        <v>199</v>
      </c>
      <c r="D921" s="89" t="s">
        <v>115</v>
      </c>
      <c r="E921" s="89" t="s">
        <v>115</v>
      </c>
      <c r="F921" s="89" t="s">
        <v>115</v>
      </c>
      <c r="G921" s="89" t="s">
        <v>115</v>
      </c>
      <c r="H921" s="89" t="s">
        <v>115</v>
      </c>
      <c r="I921" s="81">
        <v>0</v>
      </c>
      <c r="J921" s="81">
        <v>0</v>
      </c>
      <c r="K921" s="81">
        <v>0</v>
      </c>
      <c r="L921" s="62" t="s">
        <v>14</v>
      </c>
      <c r="M921" s="62" t="s">
        <v>14</v>
      </c>
    </row>
    <row r="922" spans="1:13" ht="15.75" customHeight="1" x14ac:dyDescent="0.25">
      <c r="A922" s="350"/>
      <c r="B922" s="356"/>
      <c r="C922" s="228" t="s">
        <v>195</v>
      </c>
      <c r="D922" s="89" t="s">
        <v>115</v>
      </c>
      <c r="E922" s="89" t="s">
        <v>115</v>
      </c>
      <c r="F922" s="89" t="s">
        <v>115</v>
      </c>
      <c r="G922" s="89" t="s">
        <v>115</v>
      </c>
      <c r="H922" s="89" t="s">
        <v>115</v>
      </c>
      <c r="I922" s="81">
        <v>0</v>
      </c>
      <c r="J922" s="81">
        <v>0</v>
      </c>
      <c r="K922" s="81">
        <v>0</v>
      </c>
      <c r="L922" s="62" t="s">
        <v>14</v>
      </c>
      <c r="M922" s="66" t="s">
        <v>14</v>
      </c>
    </row>
    <row r="923" spans="1:13" ht="15.75" customHeight="1" x14ac:dyDescent="0.25">
      <c r="A923" s="350"/>
      <c r="B923" s="356"/>
      <c r="C923" s="228" t="s">
        <v>194</v>
      </c>
      <c r="D923" s="89" t="s">
        <v>115</v>
      </c>
      <c r="E923" s="89" t="s">
        <v>115</v>
      </c>
      <c r="F923" s="89" t="s">
        <v>115</v>
      </c>
      <c r="G923" s="89" t="s">
        <v>115</v>
      </c>
      <c r="H923" s="89" t="s">
        <v>115</v>
      </c>
      <c r="I923" s="81">
        <v>0</v>
      </c>
      <c r="J923" s="81">
        <v>0</v>
      </c>
      <c r="K923" s="81">
        <v>0</v>
      </c>
      <c r="L923" s="62" t="s">
        <v>14</v>
      </c>
      <c r="M923" s="66" t="s">
        <v>14</v>
      </c>
    </row>
    <row r="924" spans="1:13" ht="15.75" customHeight="1" x14ac:dyDescent="0.25">
      <c r="A924" s="350"/>
      <c r="B924" s="356"/>
      <c r="C924" s="228" t="s">
        <v>193</v>
      </c>
      <c r="D924" s="89" t="s">
        <v>115</v>
      </c>
      <c r="E924" s="89" t="s">
        <v>115</v>
      </c>
      <c r="F924" s="89" t="s">
        <v>115</v>
      </c>
      <c r="G924" s="89" t="s">
        <v>115</v>
      </c>
      <c r="H924" s="89" t="s">
        <v>115</v>
      </c>
      <c r="I924" s="81">
        <v>0</v>
      </c>
      <c r="J924" s="81">
        <v>0</v>
      </c>
      <c r="K924" s="81">
        <v>0</v>
      </c>
      <c r="L924" s="62" t="s">
        <v>14</v>
      </c>
      <c r="M924" s="66" t="s">
        <v>14</v>
      </c>
    </row>
    <row r="925" spans="1:13" ht="15.75" customHeight="1" x14ac:dyDescent="0.25">
      <c r="A925" s="351"/>
      <c r="B925" s="357"/>
      <c r="C925" s="228" t="s">
        <v>192</v>
      </c>
      <c r="D925" s="89" t="s">
        <v>115</v>
      </c>
      <c r="E925" s="89" t="s">
        <v>115</v>
      </c>
      <c r="F925" s="89" t="s">
        <v>115</v>
      </c>
      <c r="G925" s="89" t="s">
        <v>115</v>
      </c>
      <c r="H925" s="89" t="s">
        <v>115</v>
      </c>
      <c r="I925" s="81">
        <v>0</v>
      </c>
      <c r="J925" s="81">
        <v>0</v>
      </c>
      <c r="K925" s="81"/>
      <c r="L925" s="62" t="s">
        <v>14</v>
      </c>
      <c r="M925" s="66" t="s">
        <v>14</v>
      </c>
    </row>
    <row r="926" spans="1:13" ht="20.25" customHeight="1" x14ac:dyDescent="0.25">
      <c r="A926" s="340"/>
      <c r="B926" s="337" t="s">
        <v>1037</v>
      </c>
      <c r="C926" s="159" t="s">
        <v>200</v>
      </c>
      <c r="D926" s="89" t="s">
        <v>115</v>
      </c>
      <c r="E926" s="89" t="s">
        <v>115</v>
      </c>
      <c r="F926" s="89" t="s">
        <v>115</v>
      </c>
      <c r="G926" s="89" t="s">
        <v>115</v>
      </c>
      <c r="H926" s="89" t="s">
        <v>115</v>
      </c>
      <c r="I926" s="81">
        <v>49463.9</v>
      </c>
      <c r="J926" s="81">
        <v>0</v>
      </c>
      <c r="K926" s="81">
        <v>0</v>
      </c>
      <c r="L926" s="62">
        <v>0</v>
      </c>
      <c r="M926" s="62" t="s">
        <v>14</v>
      </c>
    </row>
    <row r="927" spans="1:13" ht="21.75" customHeight="1" x14ac:dyDescent="0.25">
      <c r="A927" s="341"/>
      <c r="B927" s="338"/>
      <c r="C927" s="286" t="s">
        <v>199</v>
      </c>
      <c r="D927" s="60">
        <v>882</v>
      </c>
      <c r="E927" s="231" t="s">
        <v>219</v>
      </c>
      <c r="F927" s="60" t="s">
        <v>499</v>
      </c>
      <c r="G927" s="95">
        <v>600</v>
      </c>
      <c r="H927" s="89" t="s">
        <v>1036</v>
      </c>
      <c r="I927" s="81">
        <v>49463.9</v>
      </c>
      <c r="J927" s="81">
        <v>0</v>
      </c>
      <c r="K927" s="81">
        <v>0</v>
      </c>
      <c r="L927" s="62">
        <v>0</v>
      </c>
      <c r="M927" s="62" t="s">
        <v>14</v>
      </c>
    </row>
    <row r="928" spans="1:13" ht="20.25" customHeight="1" x14ac:dyDescent="0.25">
      <c r="A928" s="341"/>
      <c r="B928" s="338"/>
      <c r="C928" s="286" t="s">
        <v>195</v>
      </c>
      <c r="D928" s="89" t="s">
        <v>115</v>
      </c>
      <c r="E928" s="89" t="s">
        <v>115</v>
      </c>
      <c r="F928" s="89" t="s">
        <v>115</v>
      </c>
      <c r="G928" s="89" t="s">
        <v>115</v>
      </c>
      <c r="H928" s="89" t="s">
        <v>115</v>
      </c>
      <c r="I928" s="81">
        <v>0</v>
      </c>
      <c r="J928" s="81">
        <v>0</v>
      </c>
      <c r="K928" s="81">
        <v>0</v>
      </c>
      <c r="L928" s="62" t="s">
        <v>14</v>
      </c>
      <c r="M928" s="66" t="s">
        <v>14</v>
      </c>
    </row>
    <row r="929" spans="1:13" ht="19.5" customHeight="1" x14ac:dyDescent="0.25">
      <c r="A929" s="341"/>
      <c r="B929" s="338"/>
      <c r="C929" s="286" t="s">
        <v>194</v>
      </c>
      <c r="D929" s="89" t="s">
        <v>115</v>
      </c>
      <c r="E929" s="89" t="s">
        <v>115</v>
      </c>
      <c r="F929" s="89" t="s">
        <v>115</v>
      </c>
      <c r="G929" s="89" t="s">
        <v>115</v>
      </c>
      <c r="H929" s="89" t="s">
        <v>115</v>
      </c>
      <c r="I929" s="81">
        <v>0</v>
      </c>
      <c r="J929" s="81">
        <v>0</v>
      </c>
      <c r="K929" s="81">
        <v>0</v>
      </c>
      <c r="L929" s="62" t="s">
        <v>14</v>
      </c>
      <c r="M929" s="66" t="s">
        <v>14</v>
      </c>
    </row>
    <row r="930" spans="1:13" ht="15.75" customHeight="1" x14ac:dyDescent="0.25">
      <c r="A930" s="341"/>
      <c r="B930" s="338"/>
      <c r="C930" s="286" t="s">
        <v>193</v>
      </c>
      <c r="D930" s="89" t="s">
        <v>115</v>
      </c>
      <c r="E930" s="89" t="s">
        <v>115</v>
      </c>
      <c r="F930" s="89" t="s">
        <v>115</v>
      </c>
      <c r="G930" s="89" t="s">
        <v>115</v>
      </c>
      <c r="H930" s="89" t="s">
        <v>115</v>
      </c>
      <c r="I930" s="81">
        <v>0</v>
      </c>
      <c r="J930" s="81">
        <v>0</v>
      </c>
      <c r="K930" s="81">
        <v>0</v>
      </c>
      <c r="L930" s="62" t="s">
        <v>14</v>
      </c>
      <c r="M930" s="66" t="s">
        <v>14</v>
      </c>
    </row>
    <row r="931" spans="1:13" ht="15.75" customHeight="1" x14ac:dyDescent="0.25">
      <c r="A931" s="342"/>
      <c r="B931" s="339"/>
      <c r="C931" s="286" t="s">
        <v>192</v>
      </c>
      <c r="D931" s="89" t="s">
        <v>115</v>
      </c>
      <c r="E931" s="89" t="s">
        <v>115</v>
      </c>
      <c r="F931" s="89" t="s">
        <v>115</v>
      </c>
      <c r="G931" s="89" t="s">
        <v>115</v>
      </c>
      <c r="H931" s="89" t="s">
        <v>115</v>
      </c>
      <c r="I931" s="81">
        <v>0</v>
      </c>
      <c r="J931" s="81">
        <v>0</v>
      </c>
      <c r="K931" s="81"/>
      <c r="L931" s="62" t="s">
        <v>14</v>
      </c>
      <c r="M931" s="66" t="s">
        <v>14</v>
      </c>
    </row>
    <row r="932" spans="1:13" ht="27" customHeight="1" collapsed="1" x14ac:dyDescent="0.25">
      <c r="A932" s="370">
        <v>13</v>
      </c>
      <c r="B932" s="367" t="s">
        <v>780</v>
      </c>
      <c r="C932" s="84" t="s">
        <v>200</v>
      </c>
      <c r="D932" s="96" t="s">
        <v>115</v>
      </c>
      <c r="E932" s="96" t="s">
        <v>115</v>
      </c>
      <c r="F932" s="96" t="s">
        <v>115</v>
      </c>
      <c r="G932" s="96" t="s">
        <v>115</v>
      </c>
      <c r="H932" s="96" t="s">
        <v>115</v>
      </c>
      <c r="I932" s="97">
        <v>268796.81</v>
      </c>
      <c r="J932" s="97">
        <v>212880.86932</v>
      </c>
      <c r="K932" s="97">
        <v>186161.98216000001</v>
      </c>
      <c r="L932" s="97">
        <v>69.257511709309355</v>
      </c>
      <c r="M932" s="97">
        <v>87.448901704813835</v>
      </c>
    </row>
    <row r="933" spans="1:13" ht="57.75" customHeight="1" x14ac:dyDescent="0.25">
      <c r="A933" s="371"/>
      <c r="B933" s="368"/>
      <c r="C933" s="84" t="s">
        <v>199</v>
      </c>
      <c r="D933" s="96" t="s">
        <v>509</v>
      </c>
      <c r="E933" s="236" t="s">
        <v>219</v>
      </c>
      <c r="F933" s="96" t="s">
        <v>115</v>
      </c>
      <c r="G933" s="96" t="s">
        <v>115</v>
      </c>
      <c r="H933" s="96" t="s">
        <v>115</v>
      </c>
      <c r="I933" s="98">
        <v>268796.81</v>
      </c>
      <c r="J933" s="98">
        <v>212880.86932</v>
      </c>
      <c r="K933" s="98">
        <v>186161.98216000001</v>
      </c>
      <c r="L933" s="98">
        <v>69.257511709309355</v>
      </c>
      <c r="M933" s="98">
        <v>87.448901704813835</v>
      </c>
    </row>
    <row r="934" spans="1:13" ht="15.75" customHeight="1" x14ac:dyDescent="0.25">
      <c r="A934" s="371"/>
      <c r="B934" s="368"/>
      <c r="C934" s="84" t="s">
        <v>195</v>
      </c>
      <c r="D934" s="96" t="s">
        <v>115</v>
      </c>
      <c r="E934" s="96" t="s">
        <v>115</v>
      </c>
      <c r="F934" s="96" t="s">
        <v>115</v>
      </c>
      <c r="G934" s="96" t="s">
        <v>115</v>
      </c>
      <c r="H934" s="96" t="s">
        <v>115</v>
      </c>
      <c r="I934" s="97"/>
      <c r="J934" s="97"/>
      <c r="K934" s="97"/>
      <c r="L934" s="93"/>
      <c r="M934" s="93"/>
    </row>
    <row r="935" spans="1:13" ht="15.75" customHeight="1" x14ac:dyDescent="0.25">
      <c r="A935" s="371"/>
      <c r="B935" s="368"/>
      <c r="C935" s="84" t="s">
        <v>194</v>
      </c>
      <c r="D935" s="96" t="s">
        <v>115</v>
      </c>
      <c r="E935" s="96" t="s">
        <v>115</v>
      </c>
      <c r="F935" s="96" t="s">
        <v>115</v>
      </c>
      <c r="G935" s="96" t="s">
        <v>115</v>
      </c>
      <c r="H935" s="96" t="s">
        <v>115</v>
      </c>
      <c r="I935" s="97"/>
      <c r="J935" s="97"/>
      <c r="K935" s="97"/>
      <c r="L935" s="93"/>
      <c r="M935" s="93"/>
    </row>
    <row r="936" spans="1:13" ht="15.75" customHeight="1" x14ac:dyDescent="0.25">
      <c r="A936" s="371"/>
      <c r="B936" s="368"/>
      <c r="C936" s="84" t="s">
        <v>193</v>
      </c>
      <c r="D936" s="96" t="s">
        <v>115</v>
      </c>
      <c r="E936" s="96" t="s">
        <v>115</v>
      </c>
      <c r="F936" s="96" t="s">
        <v>115</v>
      </c>
      <c r="G936" s="96" t="s">
        <v>115</v>
      </c>
      <c r="H936" s="96" t="s">
        <v>115</v>
      </c>
      <c r="I936" s="97"/>
      <c r="J936" s="97"/>
      <c r="K936" s="97"/>
      <c r="L936" s="93"/>
      <c r="M936" s="93"/>
    </row>
    <row r="937" spans="1:13" ht="15.75" customHeight="1" x14ac:dyDescent="0.25">
      <c r="A937" s="372"/>
      <c r="B937" s="369"/>
      <c r="C937" s="84" t="s">
        <v>192</v>
      </c>
      <c r="D937" s="96" t="s">
        <v>115</v>
      </c>
      <c r="E937" s="96" t="s">
        <v>115</v>
      </c>
      <c r="F937" s="96" t="s">
        <v>115</v>
      </c>
      <c r="G937" s="96" t="s">
        <v>115</v>
      </c>
      <c r="H937" s="96" t="s">
        <v>115</v>
      </c>
      <c r="I937" s="97">
        <v>0</v>
      </c>
      <c r="J937" s="97">
        <v>0</v>
      </c>
      <c r="K937" s="97">
        <v>0</v>
      </c>
      <c r="L937" s="93"/>
      <c r="M937" s="93"/>
    </row>
    <row r="938" spans="1:13" ht="18" customHeight="1" x14ac:dyDescent="0.25">
      <c r="A938" s="358" t="s">
        <v>712</v>
      </c>
      <c r="B938" s="344" t="s">
        <v>730</v>
      </c>
      <c r="C938" s="99" t="s">
        <v>200</v>
      </c>
      <c r="D938" s="100" t="s">
        <v>114</v>
      </c>
      <c r="E938" s="100" t="s">
        <v>114</v>
      </c>
      <c r="F938" s="100" t="s">
        <v>114</v>
      </c>
      <c r="G938" s="100" t="s">
        <v>114</v>
      </c>
      <c r="H938" s="100" t="s">
        <v>114</v>
      </c>
      <c r="I938" s="200">
        <v>268796.81</v>
      </c>
      <c r="J938" s="200">
        <v>212880.86932</v>
      </c>
      <c r="K938" s="200">
        <v>186161.98216000001</v>
      </c>
      <c r="L938" s="101">
        <v>69.257511709309355</v>
      </c>
      <c r="M938" s="101">
        <v>87.448901704813835</v>
      </c>
    </row>
    <row r="939" spans="1:13" ht="138.75" customHeight="1" x14ac:dyDescent="0.25">
      <c r="A939" s="359"/>
      <c r="B939" s="345"/>
      <c r="C939" s="401" t="s">
        <v>199</v>
      </c>
      <c r="D939" s="102">
        <v>882</v>
      </c>
      <c r="E939" s="102" t="s">
        <v>219</v>
      </c>
      <c r="F939" s="103" t="s">
        <v>922</v>
      </c>
      <c r="G939" s="103" t="s">
        <v>197</v>
      </c>
      <c r="H939" s="102" t="s">
        <v>196</v>
      </c>
      <c r="I939" s="200">
        <v>107621.06</v>
      </c>
      <c r="J939" s="200">
        <v>84900.66</v>
      </c>
      <c r="K939" s="200">
        <v>77780.301930000001</v>
      </c>
      <c r="L939" s="101">
        <v>72.272380452301803</v>
      </c>
      <c r="M939" s="101">
        <v>91.613306575001886</v>
      </c>
    </row>
    <row r="940" spans="1:13" ht="138" customHeight="1" x14ac:dyDescent="0.25">
      <c r="A940" s="359"/>
      <c r="B940" s="345"/>
      <c r="C940" s="401"/>
      <c r="D940" s="102">
        <v>812</v>
      </c>
      <c r="E940" s="102" t="s">
        <v>219</v>
      </c>
      <c r="F940" s="103" t="s">
        <v>923</v>
      </c>
      <c r="G940" s="103" t="s">
        <v>198</v>
      </c>
      <c r="H940" s="102" t="s">
        <v>196</v>
      </c>
      <c r="I940" s="200">
        <v>49297.39</v>
      </c>
      <c r="J940" s="200">
        <v>38777.339319999999</v>
      </c>
      <c r="K940" s="200">
        <v>34073.564859999999</v>
      </c>
      <c r="L940" s="101">
        <v>69.118395233500181</v>
      </c>
      <c r="M940" s="101">
        <v>87.869785440451921</v>
      </c>
    </row>
    <row r="941" spans="1:13" ht="132" customHeight="1" x14ac:dyDescent="0.25">
      <c r="A941" s="359"/>
      <c r="B941" s="345"/>
      <c r="C941" s="401"/>
      <c r="D941" s="102">
        <v>815</v>
      </c>
      <c r="E941" s="102" t="s">
        <v>219</v>
      </c>
      <c r="F941" s="103" t="s">
        <v>923</v>
      </c>
      <c r="G941" s="103" t="s">
        <v>197</v>
      </c>
      <c r="H941" s="102" t="s">
        <v>196</v>
      </c>
      <c r="I941" s="200">
        <v>111878.36</v>
      </c>
      <c r="J941" s="200">
        <v>89202.87</v>
      </c>
      <c r="K941" s="200">
        <v>74308.11537</v>
      </c>
      <c r="L941" s="101">
        <v>66.418666996906282</v>
      </c>
      <c r="M941" s="101">
        <v>83.302381829194516</v>
      </c>
    </row>
    <row r="942" spans="1:13" x14ac:dyDescent="0.25">
      <c r="A942" s="359"/>
      <c r="B942" s="345"/>
      <c r="C942" s="99" t="s">
        <v>195</v>
      </c>
      <c r="D942" s="100" t="s">
        <v>114</v>
      </c>
      <c r="E942" s="100" t="s">
        <v>114</v>
      </c>
      <c r="F942" s="100" t="s">
        <v>114</v>
      </c>
      <c r="G942" s="100" t="s">
        <v>114</v>
      </c>
      <c r="H942" s="100" t="s">
        <v>114</v>
      </c>
      <c r="I942" s="200"/>
      <c r="J942" s="200"/>
      <c r="K942" s="200"/>
      <c r="L942" s="101" t="s">
        <v>14</v>
      </c>
      <c r="M942" s="102" t="s">
        <v>14</v>
      </c>
    </row>
    <row r="943" spans="1:13" x14ac:dyDescent="0.25">
      <c r="A943" s="359"/>
      <c r="B943" s="345"/>
      <c r="C943" s="99" t="s">
        <v>194</v>
      </c>
      <c r="D943" s="100" t="s">
        <v>114</v>
      </c>
      <c r="E943" s="100" t="s">
        <v>114</v>
      </c>
      <c r="F943" s="100" t="s">
        <v>114</v>
      </c>
      <c r="G943" s="100" t="s">
        <v>114</v>
      </c>
      <c r="H943" s="100" t="s">
        <v>114</v>
      </c>
      <c r="I943" s="200"/>
      <c r="J943" s="200"/>
      <c r="K943" s="200"/>
      <c r="L943" s="101" t="s">
        <v>14</v>
      </c>
      <c r="M943" s="102" t="s">
        <v>14</v>
      </c>
    </row>
    <row r="944" spans="1:13" x14ac:dyDescent="0.25">
      <c r="A944" s="359"/>
      <c r="B944" s="345"/>
      <c r="C944" s="99" t="s">
        <v>193</v>
      </c>
      <c r="D944" s="100" t="s">
        <v>114</v>
      </c>
      <c r="E944" s="100" t="s">
        <v>114</v>
      </c>
      <c r="F944" s="100" t="s">
        <v>114</v>
      </c>
      <c r="G944" s="100" t="s">
        <v>114</v>
      </c>
      <c r="H944" s="100" t="s">
        <v>114</v>
      </c>
      <c r="I944" s="200"/>
      <c r="J944" s="200"/>
      <c r="K944" s="200"/>
      <c r="L944" s="101" t="s">
        <v>14</v>
      </c>
      <c r="M944" s="102" t="s">
        <v>14</v>
      </c>
    </row>
    <row r="945" spans="1:13" x14ac:dyDescent="0.25">
      <c r="A945" s="360"/>
      <c r="B945" s="346"/>
      <c r="C945" s="99" t="s">
        <v>192</v>
      </c>
      <c r="D945" s="100" t="s">
        <v>114</v>
      </c>
      <c r="E945" s="100" t="s">
        <v>114</v>
      </c>
      <c r="F945" s="100" t="s">
        <v>114</v>
      </c>
      <c r="G945" s="100" t="s">
        <v>114</v>
      </c>
      <c r="H945" s="100" t="s">
        <v>114</v>
      </c>
      <c r="I945" s="200"/>
      <c r="J945" s="200"/>
      <c r="K945" s="200"/>
      <c r="L945" s="101" t="s">
        <v>14</v>
      </c>
      <c r="M945" s="102" t="s">
        <v>14</v>
      </c>
    </row>
    <row r="946" spans="1:13" x14ac:dyDescent="0.25">
      <c r="A946" s="104"/>
      <c r="B946" s="400"/>
      <c r="D946" s="106"/>
      <c r="E946" s="106"/>
      <c r="F946" s="106"/>
      <c r="G946" s="106"/>
      <c r="H946" s="106"/>
      <c r="I946" s="108"/>
      <c r="J946" s="108"/>
      <c r="K946" s="108"/>
      <c r="L946" s="107"/>
      <c r="M946" s="107"/>
    </row>
    <row r="947" spans="1:13" x14ac:dyDescent="0.25">
      <c r="A947" s="104"/>
      <c r="B947" s="400"/>
      <c r="D947" s="106"/>
      <c r="E947" s="106"/>
      <c r="F947" s="106"/>
      <c r="G947" s="106"/>
      <c r="H947" s="106"/>
      <c r="I947" s="108"/>
      <c r="J947" s="108"/>
      <c r="K947" s="108"/>
      <c r="L947" s="107"/>
      <c r="M947" s="107"/>
    </row>
    <row r="948" spans="1:13" x14ac:dyDescent="0.25">
      <c r="A948" s="104"/>
      <c r="B948" s="400"/>
      <c r="D948" s="106"/>
      <c r="E948" s="106"/>
      <c r="F948" s="106"/>
      <c r="G948" s="106"/>
      <c r="H948" s="106"/>
      <c r="I948" s="108"/>
      <c r="J948" s="108"/>
      <c r="K948" s="108"/>
      <c r="L948" s="107"/>
      <c r="M948" s="107"/>
    </row>
    <row r="949" spans="1:13" x14ac:dyDescent="0.25">
      <c r="A949" s="104"/>
      <c r="B949" s="400"/>
      <c r="D949" s="106"/>
      <c r="E949" s="106"/>
      <c r="F949" s="106"/>
      <c r="G949" s="106"/>
      <c r="H949" s="106"/>
      <c r="I949" s="108"/>
      <c r="J949" s="108"/>
      <c r="K949" s="108"/>
      <c r="L949" s="107"/>
      <c r="M949" s="107"/>
    </row>
    <row r="950" spans="1:13" x14ac:dyDescent="0.25">
      <c r="A950" s="104"/>
      <c r="B950" s="400"/>
      <c r="D950" s="106"/>
      <c r="E950" s="106"/>
      <c r="F950" s="106"/>
      <c r="G950" s="106"/>
      <c r="H950" s="106"/>
      <c r="I950" s="108"/>
      <c r="J950" s="108"/>
      <c r="K950" s="108"/>
      <c r="L950" s="107"/>
      <c r="M950" s="107"/>
    </row>
    <row r="951" spans="1:13" x14ac:dyDescent="0.25">
      <c r="A951" s="104"/>
      <c r="B951" s="400"/>
      <c r="D951" s="106"/>
      <c r="E951" s="106"/>
      <c r="F951" s="106"/>
      <c r="G951" s="106"/>
      <c r="H951" s="106"/>
      <c r="I951" s="108"/>
      <c r="J951" s="108"/>
      <c r="K951" s="108"/>
      <c r="L951" s="107"/>
      <c r="M951" s="107"/>
    </row>
    <row r="952" spans="1:13" x14ac:dyDescent="0.25">
      <c r="A952" s="104"/>
      <c r="B952" s="400"/>
      <c r="D952" s="106"/>
      <c r="E952" s="106"/>
      <c r="F952" s="106"/>
      <c r="G952" s="106"/>
      <c r="H952" s="106"/>
      <c r="I952" s="108"/>
      <c r="J952" s="108"/>
      <c r="K952" s="108"/>
      <c r="L952" s="107"/>
      <c r="M952" s="107"/>
    </row>
    <row r="953" spans="1:13" x14ac:dyDescent="0.25">
      <c r="A953" s="104"/>
      <c r="B953" s="400"/>
      <c r="D953" s="106"/>
      <c r="E953" s="106"/>
      <c r="F953" s="106"/>
      <c r="G953" s="106"/>
      <c r="H953" s="106"/>
      <c r="I953" s="108"/>
      <c r="J953" s="108"/>
      <c r="K953" s="108"/>
      <c r="L953" s="107"/>
      <c r="M953" s="107"/>
    </row>
    <row r="954" spans="1:13" x14ac:dyDescent="0.25">
      <c r="A954" s="104"/>
      <c r="B954" s="109"/>
      <c r="C954" s="108"/>
      <c r="D954" s="106"/>
      <c r="E954" s="106"/>
      <c r="F954" s="106"/>
      <c r="G954" s="106"/>
      <c r="H954" s="106"/>
      <c r="I954" s="108"/>
      <c r="J954" s="108"/>
      <c r="K954" s="108"/>
      <c r="L954" s="107"/>
      <c r="M954" s="107"/>
    </row>
    <row r="955" spans="1:13" x14ac:dyDescent="0.25">
      <c r="A955" s="104"/>
      <c r="B955" s="109"/>
      <c r="C955" s="108"/>
      <c r="D955" s="106"/>
      <c r="E955" s="106"/>
      <c r="F955" s="106"/>
      <c r="G955" s="106"/>
      <c r="H955" s="106"/>
      <c r="I955" s="108"/>
      <c r="J955" s="108"/>
      <c r="K955" s="108"/>
      <c r="L955" s="107"/>
      <c r="M955" s="107"/>
    </row>
    <row r="956" spans="1:13" x14ac:dyDescent="0.25">
      <c r="A956" s="104"/>
      <c r="B956" s="109"/>
      <c r="C956" s="108"/>
      <c r="D956" s="106"/>
      <c r="E956" s="106"/>
      <c r="F956" s="106"/>
      <c r="G956" s="106"/>
      <c r="H956" s="106"/>
      <c r="I956" s="108"/>
      <c r="J956" s="108"/>
      <c r="K956" s="108"/>
      <c r="L956" s="107"/>
      <c r="M956" s="107"/>
    </row>
    <row r="957" spans="1:13" x14ac:dyDescent="0.25">
      <c r="A957" s="104"/>
      <c r="B957" s="109"/>
      <c r="C957" s="108"/>
      <c r="D957" s="106"/>
      <c r="E957" s="106"/>
      <c r="F957" s="106"/>
      <c r="G957" s="106"/>
      <c r="H957" s="106"/>
      <c r="I957" s="108"/>
      <c r="J957" s="108"/>
      <c r="K957" s="108"/>
      <c r="L957" s="107"/>
      <c r="M957" s="107"/>
    </row>
    <row r="958" spans="1:13" x14ac:dyDescent="0.25">
      <c r="A958" s="104"/>
      <c r="B958" s="109"/>
      <c r="C958" s="108"/>
      <c r="D958" s="106"/>
      <c r="E958" s="106"/>
      <c r="F958" s="106"/>
      <c r="G958" s="106"/>
      <c r="H958" s="106"/>
      <c r="I958" s="108"/>
      <c r="J958" s="108"/>
      <c r="K958" s="108"/>
      <c r="L958" s="107"/>
      <c r="M958" s="107"/>
    </row>
    <row r="959" spans="1:13" x14ac:dyDescent="0.25">
      <c r="A959" s="104"/>
      <c r="B959" s="109"/>
      <c r="C959" s="108"/>
      <c r="D959" s="106"/>
      <c r="E959" s="106"/>
      <c r="F959" s="106"/>
      <c r="G959" s="106"/>
      <c r="H959" s="106"/>
      <c r="I959" s="108"/>
      <c r="J959" s="108"/>
      <c r="K959" s="108"/>
      <c r="L959" s="107"/>
      <c r="M959" s="107"/>
    </row>
    <row r="960" spans="1:13" x14ac:dyDescent="0.25">
      <c r="A960" s="104"/>
      <c r="B960" s="109"/>
      <c r="C960" s="108"/>
      <c r="D960" s="106"/>
      <c r="E960" s="106"/>
      <c r="F960" s="106"/>
      <c r="G960" s="106"/>
      <c r="H960" s="106"/>
      <c r="I960" s="108"/>
      <c r="J960" s="108"/>
      <c r="K960" s="108"/>
      <c r="L960" s="107"/>
      <c r="M960" s="107"/>
    </row>
    <row r="961" spans="1:13" x14ac:dyDescent="0.25">
      <c r="A961" s="104"/>
      <c r="B961" s="109"/>
      <c r="C961" s="108"/>
      <c r="D961" s="106"/>
      <c r="E961" s="106"/>
      <c r="F961" s="106"/>
      <c r="G961" s="106"/>
      <c r="H961" s="106"/>
      <c r="I961" s="108"/>
      <c r="J961" s="108"/>
      <c r="K961" s="108"/>
      <c r="L961" s="107"/>
      <c r="M961" s="107"/>
    </row>
    <row r="962" spans="1:13" x14ac:dyDescent="0.25">
      <c r="A962" s="104"/>
      <c r="B962" s="109"/>
      <c r="C962" s="108"/>
      <c r="D962" s="106"/>
      <c r="E962" s="106"/>
      <c r="F962" s="106"/>
      <c r="G962" s="106"/>
      <c r="H962" s="106"/>
      <c r="I962" s="108"/>
      <c r="J962" s="108"/>
      <c r="K962" s="108"/>
      <c r="L962" s="107"/>
      <c r="M962" s="107"/>
    </row>
    <row r="963" spans="1:13" x14ac:dyDescent="0.25">
      <c r="A963" s="104"/>
      <c r="B963" s="109"/>
      <c r="C963" s="108"/>
      <c r="D963" s="106"/>
      <c r="E963" s="106"/>
      <c r="F963" s="106"/>
      <c r="G963" s="106"/>
      <c r="H963" s="106"/>
      <c r="I963" s="108"/>
      <c r="J963" s="108"/>
      <c r="K963" s="108"/>
      <c r="L963" s="107"/>
      <c r="M963" s="107"/>
    </row>
    <row r="964" spans="1:13" x14ac:dyDescent="0.25">
      <c r="A964" s="104"/>
      <c r="B964" s="109"/>
      <c r="C964" s="108"/>
      <c r="D964" s="106"/>
      <c r="E964" s="106"/>
      <c r="F964" s="106"/>
      <c r="G964" s="106"/>
      <c r="H964" s="106"/>
      <c r="I964" s="108"/>
      <c r="J964" s="108"/>
      <c r="K964" s="108"/>
      <c r="L964" s="107"/>
      <c r="M964" s="107"/>
    </row>
    <row r="965" spans="1:13" x14ac:dyDescent="0.25">
      <c r="A965" s="104"/>
      <c r="B965" s="109"/>
      <c r="C965" s="108"/>
      <c r="D965" s="106"/>
      <c r="E965" s="106"/>
      <c r="F965" s="106"/>
      <c r="G965" s="106"/>
      <c r="H965" s="106"/>
      <c r="I965" s="108"/>
      <c r="J965" s="108"/>
      <c r="K965" s="108"/>
      <c r="L965" s="107"/>
      <c r="M965" s="107"/>
    </row>
    <row r="966" spans="1:13" x14ac:dyDescent="0.25">
      <c r="A966" s="104"/>
      <c r="B966" s="109"/>
      <c r="C966" s="108"/>
      <c r="D966" s="106"/>
      <c r="E966" s="106"/>
      <c r="F966" s="106"/>
      <c r="G966" s="106"/>
      <c r="H966" s="106"/>
      <c r="I966" s="108"/>
      <c r="J966" s="108"/>
      <c r="K966" s="108"/>
      <c r="L966" s="107"/>
      <c r="M966" s="107"/>
    </row>
    <row r="967" spans="1:13" x14ac:dyDescent="0.25">
      <c r="A967" s="104"/>
      <c r="B967" s="109"/>
      <c r="C967" s="108"/>
      <c r="D967" s="106"/>
      <c r="E967" s="106"/>
      <c r="F967" s="106"/>
      <c r="G967" s="106"/>
      <c r="H967" s="106"/>
      <c r="I967" s="108"/>
      <c r="J967" s="108"/>
      <c r="K967" s="108"/>
      <c r="L967" s="107"/>
      <c r="M967" s="107"/>
    </row>
    <row r="968" spans="1:13" x14ac:dyDescent="0.25">
      <c r="A968" s="104"/>
      <c r="B968" s="109"/>
      <c r="C968" s="108"/>
      <c r="D968" s="106"/>
      <c r="E968" s="106"/>
      <c r="F968" s="106"/>
      <c r="G968" s="106"/>
      <c r="H968" s="106"/>
      <c r="I968" s="108"/>
      <c r="J968" s="108"/>
      <c r="K968" s="108"/>
      <c r="L968" s="107"/>
      <c r="M968" s="107"/>
    </row>
    <row r="969" spans="1:13" x14ac:dyDescent="0.25">
      <c r="A969" s="104"/>
      <c r="B969" s="109"/>
      <c r="C969" s="108"/>
      <c r="D969" s="106"/>
      <c r="E969" s="106"/>
      <c r="F969" s="106"/>
      <c r="G969" s="106"/>
      <c r="H969" s="106"/>
      <c r="I969" s="108"/>
      <c r="J969" s="108"/>
      <c r="K969" s="108"/>
      <c r="L969" s="107"/>
      <c r="M969" s="107"/>
    </row>
    <row r="970" spans="1:13" x14ac:dyDescent="0.25">
      <c r="B970" s="109"/>
      <c r="C970" s="108"/>
    </row>
    <row r="971" spans="1:13" x14ac:dyDescent="0.25">
      <c r="B971" s="109"/>
      <c r="C971" s="108"/>
    </row>
    <row r="972" spans="1:13" x14ac:dyDescent="0.25">
      <c r="B972" s="109"/>
      <c r="C972" s="108"/>
    </row>
    <row r="973" spans="1:13" x14ac:dyDescent="0.25">
      <c r="B973" s="109"/>
      <c r="C973" s="108"/>
    </row>
    <row r="974" spans="1:13" x14ac:dyDescent="0.25">
      <c r="B974" s="109"/>
      <c r="C974" s="108"/>
    </row>
    <row r="975" spans="1:13" x14ac:dyDescent="0.25">
      <c r="B975" s="109"/>
      <c r="C975" s="108"/>
    </row>
    <row r="976" spans="1:13" x14ac:dyDescent="0.25">
      <c r="B976" s="109"/>
      <c r="C976" s="108"/>
    </row>
    <row r="977" spans="1:13" x14ac:dyDescent="0.25">
      <c r="B977" s="109"/>
      <c r="C977" s="108"/>
    </row>
    <row r="978" spans="1:13" x14ac:dyDescent="0.25">
      <c r="B978" s="109"/>
      <c r="C978" s="108"/>
    </row>
    <row r="979" spans="1:13" x14ac:dyDescent="0.25">
      <c r="A979" s="21"/>
      <c r="B979" s="109"/>
      <c r="C979" s="108"/>
      <c r="D979" s="21"/>
      <c r="E979" s="21"/>
      <c r="F979" s="21"/>
      <c r="G979" s="21"/>
      <c r="H979" s="21"/>
      <c r="I979" s="21"/>
      <c r="J979" s="21"/>
      <c r="K979" s="21"/>
      <c r="L979" s="21"/>
      <c r="M979" s="21"/>
    </row>
    <row r="980" spans="1:13" x14ac:dyDescent="0.25">
      <c r="A980" s="21"/>
      <c r="B980" s="109"/>
      <c r="C980" s="108"/>
      <c r="D980" s="21"/>
      <c r="E980" s="21"/>
      <c r="F980" s="21"/>
      <c r="G980" s="21"/>
      <c r="H980" s="21"/>
      <c r="I980" s="21"/>
      <c r="J980" s="21"/>
      <c r="K980" s="21"/>
      <c r="L980" s="21"/>
      <c r="M980" s="21"/>
    </row>
    <row r="981" spans="1:13" x14ac:dyDescent="0.25">
      <c r="A981" s="21"/>
      <c r="B981" s="109"/>
      <c r="C981" s="108"/>
      <c r="D981" s="21"/>
      <c r="E981" s="21"/>
      <c r="F981" s="21"/>
      <c r="G981" s="21"/>
      <c r="H981" s="21"/>
      <c r="I981" s="21"/>
      <c r="J981" s="21"/>
      <c r="K981" s="21"/>
      <c r="L981" s="21"/>
      <c r="M981" s="21"/>
    </row>
  </sheetData>
  <autoFilter ref="A7:M945"/>
  <mergeCells count="324">
    <mergeCell ref="A842:A847"/>
    <mergeCell ref="B842:B847"/>
    <mergeCell ref="A848:A853"/>
    <mergeCell ref="B848:B853"/>
    <mergeCell ref="A854:A859"/>
    <mergeCell ref="B854:B859"/>
    <mergeCell ref="A824:A829"/>
    <mergeCell ref="A770:A775"/>
    <mergeCell ref="A764:A769"/>
    <mergeCell ref="B752:B757"/>
    <mergeCell ref="A758:A763"/>
    <mergeCell ref="A698:A703"/>
    <mergeCell ref="B698:B703"/>
    <mergeCell ref="A710:A715"/>
    <mergeCell ref="B818:B823"/>
    <mergeCell ref="A752:A757"/>
    <mergeCell ref="A716:A721"/>
    <mergeCell ref="B716:B721"/>
    <mergeCell ref="A722:A727"/>
    <mergeCell ref="B740:B745"/>
    <mergeCell ref="A746:A751"/>
    <mergeCell ref="B746:B751"/>
    <mergeCell ref="A782:A787"/>
    <mergeCell ref="C939:C941"/>
    <mergeCell ref="A464:A469"/>
    <mergeCell ref="B494:B499"/>
    <mergeCell ref="A494:A499"/>
    <mergeCell ref="B638:B643"/>
    <mergeCell ref="B644:B649"/>
    <mergeCell ref="B632:B637"/>
    <mergeCell ref="A632:A637"/>
    <mergeCell ref="A638:A643"/>
    <mergeCell ref="A644:A649"/>
    <mergeCell ref="B722:B727"/>
    <mergeCell ref="B674:B679"/>
    <mergeCell ref="A674:A679"/>
    <mergeCell ref="A626:A631"/>
    <mergeCell ref="B626:B631"/>
    <mergeCell ref="A656:A661"/>
    <mergeCell ref="B602:B607"/>
    <mergeCell ref="A602:A607"/>
    <mergeCell ref="A878:A883"/>
    <mergeCell ref="B878:B883"/>
    <mergeCell ref="A482:A487"/>
    <mergeCell ref="B482:B487"/>
    <mergeCell ref="A488:A493"/>
    <mergeCell ref="B488:B493"/>
    <mergeCell ref="B680:B685"/>
    <mergeCell ref="A680:A685"/>
    <mergeCell ref="B536:B541"/>
    <mergeCell ref="B554:B559"/>
    <mergeCell ref="A554:A559"/>
    <mergeCell ref="A536:A541"/>
    <mergeCell ref="B542:B547"/>
    <mergeCell ref="B620:B625"/>
    <mergeCell ref="A620:A625"/>
    <mergeCell ref="B566:B571"/>
    <mergeCell ref="B572:B577"/>
    <mergeCell ref="B668:B673"/>
    <mergeCell ref="A668:A673"/>
    <mergeCell ref="B596:B601"/>
    <mergeCell ref="A596:A601"/>
    <mergeCell ref="B584:B589"/>
    <mergeCell ref="A584:A589"/>
    <mergeCell ref="B590:B595"/>
    <mergeCell ref="A590:A595"/>
    <mergeCell ref="B946:B953"/>
    <mergeCell ref="A410:A415"/>
    <mergeCell ref="A458:A463"/>
    <mergeCell ref="B464:B469"/>
    <mergeCell ref="B512:B517"/>
    <mergeCell ref="A512:A517"/>
    <mergeCell ref="B446:B451"/>
    <mergeCell ref="A446:A451"/>
    <mergeCell ref="B452:B457"/>
    <mergeCell ref="B578:B583"/>
    <mergeCell ref="A578:A583"/>
    <mergeCell ref="B530:B535"/>
    <mergeCell ref="A530:A535"/>
    <mergeCell ref="A440:A445"/>
    <mergeCell ref="A728:A733"/>
    <mergeCell ref="B728:B733"/>
    <mergeCell ref="A734:A739"/>
    <mergeCell ref="B734:B739"/>
    <mergeCell ref="A740:A745"/>
    <mergeCell ref="B410:B415"/>
    <mergeCell ref="B704:B709"/>
    <mergeCell ref="A704:A709"/>
    <mergeCell ref="B710:B715"/>
    <mergeCell ref="B758:B763"/>
    <mergeCell ref="A164:A169"/>
    <mergeCell ref="B164:B169"/>
    <mergeCell ref="A170:A175"/>
    <mergeCell ref="B170:B175"/>
    <mergeCell ref="A176:A181"/>
    <mergeCell ref="A350:A355"/>
    <mergeCell ref="B350:B355"/>
    <mergeCell ref="B296:B301"/>
    <mergeCell ref="A344:A349"/>
    <mergeCell ref="A248:A253"/>
    <mergeCell ref="B248:B253"/>
    <mergeCell ref="A254:A259"/>
    <mergeCell ref="B254:B259"/>
    <mergeCell ref="B290:B295"/>
    <mergeCell ref="A302:A307"/>
    <mergeCell ref="B302:B307"/>
    <mergeCell ref="A200:A205"/>
    <mergeCell ref="B200:B205"/>
    <mergeCell ref="A212:A217"/>
    <mergeCell ref="B212:B217"/>
    <mergeCell ref="A332:A337"/>
    <mergeCell ref="B332:B337"/>
    <mergeCell ref="B176:B181"/>
    <mergeCell ref="A182:A187"/>
    <mergeCell ref="A128:A133"/>
    <mergeCell ref="B128:B133"/>
    <mergeCell ref="B98:B103"/>
    <mergeCell ref="A98:A103"/>
    <mergeCell ref="A122:A127"/>
    <mergeCell ref="B122:B127"/>
    <mergeCell ref="A134:A139"/>
    <mergeCell ref="A158:A163"/>
    <mergeCell ref="B158:B163"/>
    <mergeCell ref="A116:A121"/>
    <mergeCell ref="B116:B121"/>
    <mergeCell ref="B104:B109"/>
    <mergeCell ref="A104:A109"/>
    <mergeCell ref="B134:B139"/>
    <mergeCell ref="A152:A157"/>
    <mergeCell ref="B152:B157"/>
    <mergeCell ref="A146:A151"/>
    <mergeCell ref="B146:B151"/>
    <mergeCell ref="A140:A145"/>
    <mergeCell ref="B140:B145"/>
    <mergeCell ref="B26:B31"/>
    <mergeCell ref="B32:B37"/>
    <mergeCell ref="A32:A37"/>
    <mergeCell ref="A50:A55"/>
    <mergeCell ref="A68:A73"/>
    <mergeCell ref="B74:B79"/>
    <mergeCell ref="A62:A67"/>
    <mergeCell ref="A38:A43"/>
    <mergeCell ref="B56:B61"/>
    <mergeCell ref="B86:B91"/>
    <mergeCell ref="A86:A91"/>
    <mergeCell ref="B44:B49"/>
    <mergeCell ref="A44:A49"/>
    <mergeCell ref="B38:B43"/>
    <mergeCell ref="B92:B97"/>
    <mergeCell ref="A92:A97"/>
    <mergeCell ref="B68:B73"/>
    <mergeCell ref="B50:B55"/>
    <mergeCell ref="A1:M1"/>
    <mergeCell ref="C4:C6"/>
    <mergeCell ref="A4:A6"/>
    <mergeCell ref="B4:B6"/>
    <mergeCell ref="A8:A13"/>
    <mergeCell ref="B8:B13"/>
    <mergeCell ref="A2:M2"/>
    <mergeCell ref="A3:M3"/>
    <mergeCell ref="A110:A115"/>
    <mergeCell ref="B110:B115"/>
    <mergeCell ref="A14:A19"/>
    <mergeCell ref="B14:B19"/>
    <mergeCell ref="I4:M4"/>
    <mergeCell ref="I5:K5"/>
    <mergeCell ref="L5:M5"/>
    <mergeCell ref="D4:H5"/>
    <mergeCell ref="B80:B85"/>
    <mergeCell ref="A80:A85"/>
    <mergeCell ref="A74:A79"/>
    <mergeCell ref="B62:B67"/>
    <mergeCell ref="B20:B25"/>
    <mergeCell ref="A20:A25"/>
    <mergeCell ref="A26:A31"/>
    <mergeCell ref="A56:A61"/>
    <mergeCell ref="A932:A937"/>
    <mergeCell ref="B926:B931"/>
    <mergeCell ref="A872:A877"/>
    <mergeCell ref="B932:B937"/>
    <mergeCell ref="A890:A895"/>
    <mergeCell ref="B890:B895"/>
    <mergeCell ref="A860:A865"/>
    <mergeCell ref="B860:B865"/>
    <mergeCell ref="A866:A871"/>
    <mergeCell ref="B866:B871"/>
    <mergeCell ref="A908:A913"/>
    <mergeCell ref="B908:B913"/>
    <mergeCell ref="A902:A907"/>
    <mergeCell ref="B902:B907"/>
    <mergeCell ref="A884:A889"/>
    <mergeCell ref="B884:B889"/>
    <mergeCell ref="A896:A901"/>
    <mergeCell ref="B896:B901"/>
    <mergeCell ref="A920:A925"/>
    <mergeCell ref="B920:B925"/>
    <mergeCell ref="A926:A931"/>
    <mergeCell ref="B872:B877"/>
    <mergeCell ref="A416:A421"/>
    <mergeCell ref="B422:B427"/>
    <mergeCell ref="A434:A439"/>
    <mergeCell ref="B476:B481"/>
    <mergeCell ref="B938:B945"/>
    <mergeCell ref="B788:B793"/>
    <mergeCell ref="A788:A793"/>
    <mergeCell ref="B776:B781"/>
    <mergeCell ref="A938:A945"/>
    <mergeCell ref="B800:B805"/>
    <mergeCell ref="A800:A805"/>
    <mergeCell ref="B806:B811"/>
    <mergeCell ref="A806:A811"/>
    <mergeCell ref="B812:B817"/>
    <mergeCell ref="A812:A817"/>
    <mergeCell ref="A776:A781"/>
    <mergeCell ref="A830:A835"/>
    <mergeCell ref="A836:A841"/>
    <mergeCell ref="B836:B841"/>
    <mergeCell ref="A818:A823"/>
    <mergeCell ref="A914:A919"/>
    <mergeCell ref="B914:B919"/>
    <mergeCell ref="B830:B835"/>
    <mergeCell ref="B782:B787"/>
    <mergeCell ref="B182:B187"/>
    <mergeCell ref="A188:A193"/>
    <mergeCell ref="B188:B193"/>
    <mergeCell ref="A218:A223"/>
    <mergeCell ref="B218:B223"/>
    <mergeCell ref="A230:A235"/>
    <mergeCell ref="B260:B265"/>
    <mergeCell ref="A236:A241"/>
    <mergeCell ref="B236:B241"/>
    <mergeCell ref="A260:A265"/>
    <mergeCell ref="A242:A247"/>
    <mergeCell ref="B242:B247"/>
    <mergeCell ref="A194:A199"/>
    <mergeCell ref="B194:B199"/>
    <mergeCell ref="A206:A211"/>
    <mergeCell ref="B206:B211"/>
    <mergeCell ref="B230:B235"/>
    <mergeCell ref="A686:A691"/>
    <mergeCell ref="B686:B691"/>
    <mergeCell ref="A608:A613"/>
    <mergeCell ref="B608:B613"/>
    <mergeCell ref="A224:A229"/>
    <mergeCell ref="B224:B229"/>
    <mergeCell ref="A284:A289"/>
    <mergeCell ref="B314:B319"/>
    <mergeCell ref="A314:A319"/>
    <mergeCell ref="A266:A271"/>
    <mergeCell ref="B320:B325"/>
    <mergeCell ref="A326:A331"/>
    <mergeCell ref="B266:B271"/>
    <mergeCell ref="A272:A277"/>
    <mergeCell ref="B272:B277"/>
    <mergeCell ref="B284:B289"/>
    <mergeCell ref="A422:A427"/>
    <mergeCell ref="A566:A571"/>
    <mergeCell ref="B506:B511"/>
    <mergeCell ref="A506:A511"/>
    <mergeCell ref="A500:A505"/>
    <mergeCell ref="A518:A523"/>
    <mergeCell ref="B560:B565"/>
    <mergeCell ref="A560:A565"/>
    <mergeCell ref="A428:A433"/>
    <mergeCell ref="A452:A457"/>
    <mergeCell ref="B434:B439"/>
    <mergeCell ref="B440:B445"/>
    <mergeCell ref="B650:B655"/>
    <mergeCell ref="A650:A655"/>
    <mergeCell ref="B656:B661"/>
    <mergeCell ref="A548:A553"/>
    <mergeCell ref="B548:B553"/>
    <mergeCell ref="A542:A547"/>
    <mergeCell ref="A572:A577"/>
    <mergeCell ref="A470:A475"/>
    <mergeCell ref="B470:B475"/>
    <mergeCell ref="B458:B463"/>
    <mergeCell ref="A476:A481"/>
    <mergeCell ref="A524:A529"/>
    <mergeCell ref="B518:B523"/>
    <mergeCell ref="B500:B505"/>
    <mergeCell ref="A662:A667"/>
    <mergeCell ref="B662:B667"/>
    <mergeCell ref="B824:B829"/>
    <mergeCell ref="A794:A799"/>
    <mergeCell ref="B794:B799"/>
    <mergeCell ref="A368:A373"/>
    <mergeCell ref="B368:B373"/>
    <mergeCell ref="A338:A343"/>
    <mergeCell ref="A404:A409"/>
    <mergeCell ref="B380:B385"/>
    <mergeCell ref="B398:B403"/>
    <mergeCell ref="B404:B409"/>
    <mergeCell ref="B416:B421"/>
    <mergeCell ref="A374:A379"/>
    <mergeCell ref="A386:A391"/>
    <mergeCell ref="B386:B391"/>
    <mergeCell ref="A392:A397"/>
    <mergeCell ref="B392:B397"/>
    <mergeCell ref="B614:B619"/>
    <mergeCell ref="A614:A619"/>
    <mergeCell ref="A692:A697"/>
    <mergeCell ref="B692:B697"/>
    <mergeCell ref="B770:B775"/>
    <mergeCell ref="B764:B769"/>
    <mergeCell ref="B524:B529"/>
    <mergeCell ref="B428:B433"/>
    <mergeCell ref="A278:A283"/>
    <mergeCell ref="B278:B283"/>
    <mergeCell ref="A362:A367"/>
    <mergeCell ref="A398:A403"/>
    <mergeCell ref="B374:B379"/>
    <mergeCell ref="B362:B367"/>
    <mergeCell ref="A296:A301"/>
    <mergeCell ref="A356:A361"/>
    <mergeCell ref="B356:B361"/>
    <mergeCell ref="A290:A295"/>
    <mergeCell ref="A380:A385"/>
    <mergeCell ref="B338:B343"/>
    <mergeCell ref="A308:A313"/>
    <mergeCell ref="B308:B313"/>
    <mergeCell ref="B344:B349"/>
    <mergeCell ref="A320:A325"/>
    <mergeCell ref="B326:B331"/>
  </mergeCells>
  <pageMargins left="0" right="0" top="0" bottom="0" header="0" footer="0"/>
  <pageSetup paperSize="9" scale="40" orientation="landscape" r:id="rId1"/>
  <rowBreaks count="16" manualBreakCount="16">
    <brk id="67" max="13" man="1"/>
    <brk id="145" max="13" man="1"/>
    <brk id="193" max="13" man="1"/>
    <brk id="271" max="13" man="1"/>
    <brk id="289" max="13" man="1"/>
    <brk id="325" max="13" man="1"/>
    <brk id="337" max="13" man="1"/>
    <brk id="373" max="13" man="1"/>
    <brk id="451" max="13" man="1"/>
    <brk id="469" max="13" man="1"/>
    <brk id="559" max="13" man="1"/>
    <brk id="619" max="13" man="1"/>
    <brk id="703" max="13" man="1"/>
    <brk id="775" max="13" man="1"/>
    <brk id="811" max="13" man="1"/>
    <brk id="88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8"/>
  <sheetViews>
    <sheetView view="pageBreakPreview" zoomScale="50" zoomScaleNormal="100" zoomScaleSheetLayoutView="50" workbookViewId="0">
      <pane ySplit="9" topLeftCell="A10" activePane="bottomLeft" state="frozen"/>
      <selection pane="bottomLeft" activeCell="P15" sqref="P15"/>
    </sheetView>
  </sheetViews>
  <sheetFormatPr defaultRowHeight="18.75" outlineLevelRow="1" x14ac:dyDescent="0.25"/>
  <cols>
    <col min="1" max="1" width="11.7109375" style="123" customWidth="1"/>
    <col min="2" max="2" width="92" style="124" customWidth="1"/>
    <col min="3" max="3" width="27" style="125" customWidth="1"/>
    <col min="4" max="5" width="19.28515625" style="126" customWidth="1"/>
    <col min="6" max="7" width="19.28515625" style="127" customWidth="1"/>
    <col min="8" max="8" width="32.42578125" style="117" customWidth="1"/>
    <col min="9" max="9" width="32.42578125" style="134" customWidth="1"/>
    <col min="10" max="10" width="24.5703125" style="134" customWidth="1"/>
    <col min="11" max="11" width="60.140625" style="127" customWidth="1"/>
    <col min="12" max="16384" width="9.140625" style="21"/>
  </cols>
  <sheetData>
    <row r="1" spans="1:11" ht="30" customHeight="1" x14ac:dyDescent="0.25">
      <c r="A1" s="325" t="s">
        <v>571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1" ht="30" customHeight="1" x14ac:dyDescent="0.3">
      <c r="A2" s="322" t="s">
        <v>785</v>
      </c>
      <c r="B2" s="322"/>
      <c r="C2" s="322"/>
      <c r="D2" s="322"/>
      <c r="E2" s="322"/>
      <c r="F2" s="322"/>
      <c r="G2" s="322"/>
      <c r="H2" s="384"/>
      <c r="I2" s="384"/>
      <c r="J2" s="436"/>
      <c r="K2" s="322"/>
    </row>
    <row r="3" spans="1:11" ht="30" customHeight="1" x14ac:dyDescent="0.25">
      <c r="A3" s="323" t="s">
        <v>78</v>
      </c>
      <c r="B3" s="323"/>
      <c r="C3" s="323"/>
      <c r="D3" s="323"/>
      <c r="E3" s="323"/>
      <c r="F3" s="323"/>
      <c r="G3" s="323"/>
      <c r="H3" s="385"/>
      <c r="I3" s="385"/>
      <c r="J3" s="437"/>
      <c r="K3" s="323"/>
    </row>
    <row r="4" spans="1:11" ht="18.75" customHeight="1" x14ac:dyDescent="0.25">
      <c r="A4" s="18"/>
      <c r="B4" s="18"/>
      <c r="C4" s="18"/>
      <c r="D4" s="18"/>
      <c r="E4" s="18"/>
      <c r="F4" s="18"/>
      <c r="G4" s="18"/>
      <c r="H4" s="17"/>
      <c r="I4" s="18"/>
      <c r="J4" s="18"/>
      <c r="K4" s="18"/>
    </row>
    <row r="5" spans="1:11" ht="18.75" customHeight="1" x14ac:dyDescent="0.25">
      <c r="A5" s="433"/>
      <c r="B5" s="433"/>
      <c r="C5" s="433"/>
      <c r="D5" s="433"/>
      <c r="E5" s="433"/>
      <c r="F5" s="433"/>
      <c r="G5" s="433"/>
      <c r="H5" s="433"/>
      <c r="I5" s="433"/>
      <c r="J5" s="433"/>
      <c r="K5" s="433"/>
    </row>
    <row r="6" spans="1:11" ht="18.75" customHeight="1" x14ac:dyDescent="0.25"/>
    <row r="7" spans="1:11" ht="110.25" customHeight="1" x14ac:dyDescent="0.25">
      <c r="A7" s="435" t="s">
        <v>62</v>
      </c>
      <c r="B7" s="434" t="s">
        <v>748</v>
      </c>
      <c r="C7" s="434" t="s">
        <v>749</v>
      </c>
      <c r="D7" s="434" t="s">
        <v>191</v>
      </c>
      <c r="E7" s="434"/>
      <c r="F7" s="438" t="s">
        <v>573</v>
      </c>
      <c r="G7" s="438" t="s">
        <v>574</v>
      </c>
      <c r="H7" s="438" t="s">
        <v>576</v>
      </c>
      <c r="I7" s="434" t="s">
        <v>575</v>
      </c>
      <c r="J7" s="434" t="s">
        <v>342</v>
      </c>
      <c r="K7" s="434" t="s">
        <v>577</v>
      </c>
    </row>
    <row r="8" spans="1:11" ht="159.75" customHeight="1" x14ac:dyDescent="0.25">
      <c r="A8" s="435"/>
      <c r="B8" s="434"/>
      <c r="C8" s="434"/>
      <c r="D8" s="128" t="s">
        <v>572</v>
      </c>
      <c r="E8" s="128" t="s">
        <v>453</v>
      </c>
      <c r="F8" s="439"/>
      <c r="G8" s="439"/>
      <c r="H8" s="439"/>
      <c r="I8" s="434"/>
      <c r="J8" s="434"/>
      <c r="K8" s="434"/>
    </row>
    <row r="9" spans="1:11" ht="11.25" customHeight="1" x14ac:dyDescent="0.25">
      <c r="A9" s="129"/>
      <c r="B9" s="130"/>
      <c r="C9" s="131"/>
      <c r="D9" s="132"/>
      <c r="E9" s="132"/>
      <c r="F9" s="133"/>
      <c r="G9" s="133"/>
      <c r="H9" s="122"/>
      <c r="I9" s="135"/>
      <c r="J9" s="133"/>
      <c r="K9" s="133"/>
    </row>
    <row r="10" spans="1:11" ht="26.25" customHeight="1" x14ac:dyDescent="0.25">
      <c r="A10" s="440" t="s">
        <v>756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</row>
    <row r="11" spans="1:11" ht="85.5" customHeight="1" x14ac:dyDescent="0.25">
      <c r="A11" s="136" t="s">
        <v>13</v>
      </c>
      <c r="B11" s="137" t="s">
        <v>275</v>
      </c>
      <c r="C11" s="138" t="s">
        <v>117</v>
      </c>
      <c r="D11" s="139" t="s">
        <v>115</v>
      </c>
      <c r="E11" s="139" t="s">
        <v>115</v>
      </c>
      <c r="F11" s="139" t="s">
        <v>115</v>
      </c>
      <c r="G11" s="139" t="s">
        <v>115</v>
      </c>
      <c r="H11" s="139" t="s">
        <v>115</v>
      </c>
      <c r="I11" s="139" t="s">
        <v>115</v>
      </c>
      <c r="J11" s="139" t="s">
        <v>115</v>
      </c>
      <c r="K11" s="181" t="s">
        <v>115</v>
      </c>
    </row>
    <row r="12" spans="1:11" ht="26.25" customHeight="1" x14ac:dyDescent="0.25">
      <c r="A12" s="444" t="s">
        <v>757</v>
      </c>
      <c r="B12" s="445"/>
      <c r="C12" s="445"/>
      <c r="D12" s="445"/>
      <c r="E12" s="445"/>
      <c r="F12" s="445"/>
      <c r="G12" s="445"/>
      <c r="H12" s="446"/>
      <c r="I12" s="445"/>
      <c r="J12" s="445"/>
      <c r="K12" s="445"/>
    </row>
    <row r="13" spans="1:11" ht="85.5" customHeight="1" x14ac:dyDescent="0.25">
      <c r="A13" s="136" t="s">
        <v>15</v>
      </c>
      <c r="B13" s="137" t="s">
        <v>276</v>
      </c>
      <c r="C13" s="138" t="s">
        <v>177</v>
      </c>
      <c r="D13" s="139" t="s">
        <v>115</v>
      </c>
      <c r="E13" s="139" t="s">
        <v>115</v>
      </c>
      <c r="F13" s="139" t="s">
        <v>115</v>
      </c>
      <c r="G13" s="139" t="s">
        <v>115</v>
      </c>
      <c r="H13" s="139" t="s">
        <v>115</v>
      </c>
      <c r="I13" s="139" t="s">
        <v>115</v>
      </c>
      <c r="J13" s="139" t="s">
        <v>115</v>
      </c>
      <c r="K13" s="181" t="s">
        <v>115</v>
      </c>
    </row>
    <row r="14" spans="1:11" ht="69" customHeight="1" x14ac:dyDescent="0.25">
      <c r="A14" s="119" t="s">
        <v>176</v>
      </c>
      <c r="B14" s="140" t="s">
        <v>175</v>
      </c>
      <c r="C14" s="120" t="s">
        <v>114</v>
      </c>
      <c r="D14" s="141" t="s">
        <v>454</v>
      </c>
      <c r="E14" s="141" t="s">
        <v>118</v>
      </c>
      <c r="F14" s="141">
        <v>1500</v>
      </c>
      <c r="G14" s="141">
        <v>1220</v>
      </c>
      <c r="H14" s="142">
        <f>G14/F14*100</f>
        <v>81.333333333333329</v>
      </c>
      <c r="I14" s="142" t="str">
        <f>'1.ЦИиП'!H34</f>
        <v>0,01п.п.</v>
      </c>
      <c r="J14" s="120" t="str">
        <f>IF(NOT(ISBLANK(G14)),IF(G14&gt;=F14,"выполнено","не выполнено"),IF(G14=0,"не выполнено"))</f>
        <v>не выполнено</v>
      </c>
      <c r="K14" s="182" t="s">
        <v>816</v>
      </c>
    </row>
    <row r="15" spans="1:11" ht="69" customHeight="1" x14ac:dyDescent="0.25">
      <c r="A15" s="119" t="s">
        <v>174</v>
      </c>
      <c r="B15" s="140" t="s">
        <v>173</v>
      </c>
      <c r="C15" s="120" t="s">
        <v>114</v>
      </c>
      <c r="D15" s="141" t="s">
        <v>454</v>
      </c>
      <c r="E15" s="141" t="s">
        <v>118</v>
      </c>
      <c r="F15" s="141">
        <v>980170</v>
      </c>
      <c r="G15" s="141">
        <v>768545</v>
      </c>
      <c r="H15" s="142">
        <f>G15/F15*100</f>
        <v>78.409357560423189</v>
      </c>
      <c r="I15" s="142" t="str">
        <f>'1.ЦИиП'!H34</f>
        <v>0,01п.п.</v>
      </c>
      <c r="J15" s="120" t="str">
        <f>IF(NOT(ISBLANK(G15)),IF(G15&gt;=F15,"выполнено","не выполнено"),IF(G15=0,"не выполнено"))</f>
        <v>не выполнено</v>
      </c>
      <c r="K15" s="182" t="s">
        <v>816</v>
      </c>
    </row>
    <row r="16" spans="1:11" ht="66" customHeight="1" x14ac:dyDescent="0.25">
      <c r="A16" s="119" t="s">
        <v>172</v>
      </c>
      <c r="B16" s="140" t="s">
        <v>353</v>
      </c>
      <c r="C16" s="120" t="s">
        <v>114</v>
      </c>
      <c r="D16" s="141" t="s">
        <v>454</v>
      </c>
      <c r="E16" s="141" t="s">
        <v>118</v>
      </c>
      <c r="F16" s="141">
        <v>875</v>
      </c>
      <c r="G16" s="120">
        <v>638</v>
      </c>
      <c r="H16" s="142">
        <f t="shared" ref="H16:H31" si="0">G16/F16*100</f>
        <v>72.914285714285711</v>
      </c>
      <c r="I16" s="142" t="str">
        <f>'1.ЦИиП'!H34</f>
        <v>0,01п.п.</v>
      </c>
      <c r="J16" s="120" t="str">
        <f t="shared" ref="J16:J31" si="1">IF(NOT(ISBLANK(G16)),IF(G16&gt;=F16,"выполнено","не выполнено"),IF(G16=0,"не выполнено"))</f>
        <v>не выполнено</v>
      </c>
      <c r="K16" s="182" t="s">
        <v>816</v>
      </c>
    </row>
    <row r="17" spans="1:11" ht="52.5" customHeight="1" x14ac:dyDescent="0.25">
      <c r="A17" s="119" t="s">
        <v>171</v>
      </c>
      <c r="B17" s="140" t="s">
        <v>170</v>
      </c>
      <c r="C17" s="120" t="s">
        <v>114</v>
      </c>
      <c r="D17" s="141" t="s">
        <v>454</v>
      </c>
      <c r="E17" s="141" t="s">
        <v>810</v>
      </c>
      <c r="F17" s="141">
        <v>57</v>
      </c>
      <c r="G17" s="141">
        <v>57</v>
      </c>
      <c r="H17" s="142">
        <f t="shared" si="0"/>
        <v>100</v>
      </c>
      <c r="I17" s="142" t="str">
        <f>'1.ЦИиП'!H34</f>
        <v>0,01п.п.</v>
      </c>
      <c r="J17" s="120" t="str">
        <f t="shared" si="1"/>
        <v>выполнено</v>
      </c>
      <c r="K17" s="182"/>
    </row>
    <row r="18" spans="1:11" ht="53.25" customHeight="1" x14ac:dyDescent="0.25">
      <c r="A18" s="119" t="s">
        <v>169</v>
      </c>
      <c r="B18" s="140" t="s">
        <v>358</v>
      </c>
      <c r="C18" s="120" t="s">
        <v>114</v>
      </c>
      <c r="D18" s="141" t="s">
        <v>454</v>
      </c>
      <c r="E18" s="141" t="s">
        <v>118</v>
      </c>
      <c r="F18" s="141">
        <v>49085</v>
      </c>
      <c r="G18" s="141">
        <v>17934</v>
      </c>
      <c r="H18" s="142">
        <f t="shared" si="0"/>
        <v>36.536620148721603</v>
      </c>
      <c r="I18" s="142" t="str">
        <f>'1.ЦИиП'!H34</f>
        <v>0,01п.п.</v>
      </c>
      <c r="J18" s="120" t="str">
        <f t="shared" si="1"/>
        <v>не выполнено</v>
      </c>
      <c r="K18" s="182" t="s">
        <v>816</v>
      </c>
    </row>
    <row r="19" spans="1:11" ht="66.75" customHeight="1" x14ac:dyDescent="0.25">
      <c r="A19" s="119" t="s">
        <v>168</v>
      </c>
      <c r="B19" s="140" t="s">
        <v>167</v>
      </c>
      <c r="C19" s="120" t="s">
        <v>114</v>
      </c>
      <c r="D19" s="141" t="s">
        <v>454</v>
      </c>
      <c r="E19" s="141" t="s">
        <v>118</v>
      </c>
      <c r="F19" s="141">
        <v>1745000</v>
      </c>
      <c r="G19" s="120">
        <v>1277345</v>
      </c>
      <c r="H19" s="142">
        <f t="shared" si="0"/>
        <v>73.200286532951282</v>
      </c>
      <c r="I19" s="142" t="str">
        <f>'1.ЦИиП'!H34</f>
        <v>0,01п.п.</v>
      </c>
      <c r="J19" s="120" t="str">
        <f>IF(NOT(ISBLANK(G19)),IF(G19&gt;=F19,"выполнено","не выполнено"),IF(G19=0,"не выполнено"))</f>
        <v>не выполнено</v>
      </c>
      <c r="K19" s="182" t="s">
        <v>816</v>
      </c>
    </row>
    <row r="20" spans="1:11" ht="69" customHeight="1" x14ac:dyDescent="0.25">
      <c r="A20" s="119" t="s">
        <v>166</v>
      </c>
      <c r="B20" s="140" t="s">
        <v>670</v>
      </c>
      <c r="C20" s="120" t="s">
        <v>114</v>
      </c>
      <c r="D20" s="141" t="s">
        <v>454</v>
      </c>
      <c r="E20" s="141" t="s">
        <v>118</v>
      </c>
      <c r="F20" s="141">
        <v>9881</v>
      </c>
      <c r="G20" s="120">
        <v>5618</v>
      </c>
      <c r="H20" s="142">
        <f t="shared" si="0"/>
        <v>56.856593462200181</v>
      </c>
      <c r="I20" s="142" t="str">
        <f>'1.ЦИиП'!H34</f>
        <v>0,01п.п.</v>
      </c>
      <c r="J20" s="120" t="str">
        <f t="shared" si="1"/>
        <v>не выполнено</v>
      </c>
      <c r="K20" s="182" t="s">
        <v>816</v>
      </c>
    </row>
    <row r="21" spans="1:11" ht="69" customHeight="1" x14ac:dyDescent="0.25">
      <c r="A21" s="119" t="s">
        <v>165</v>
      </c>
      <c r="B21" s="140" t="s">
        <v>164</v>
      </c>
      <c r="C21" s="120" t="s">
        <v>114</v>
      </c>
      <c r="D21" s="141" t="s">
        <v>454</v>
      </c>
      <c r="E21" s="141" t="s">
        <v>118</v>
      </c>
      <c r="F21" s="141">
        <v>5.4</v>
      </c>
      <c r="G21" s="141">
        <v>5.48</v>
      </c>
      <c r="H21" s="142">
        <f t="shared" si="0"/>
        <v>101.48148148148148</v>
      </c>
      <c r="I21" s="142" t="str">
        <f>'1.ЦИиП'!H34</f>
        <v>0,01п.п.</v>
      </c>
      <c r="J21" s="120" t="str">
        <f t="shared" si="1"/>
        <v>выполнено</v>
      </c>
      <c r="K21" s="182"/>
    </row>
    <row r="22" spans="1:11" ht="69" customHeight="1" x14ac:dyDescent="0.25">
      <c r="A22" s="119" t="s">
        <v>163</v>
      </c>
      <c r="B22" s="140" t="s">
        <v>671</v>
      </c>
      <c r="C22" s="120" t="s">
        <v>114</v>
      </c>
      <c r="D22" s="141" t="s">
        <v>454</v>
      </c>
      <c r="E22" s="141" t="s">
        <v>118</v>
      </c>
      <c r="F22" s="141">
        <v>3371000</v>
      </c>
      <c r="G22" s="141">
        <v>2532924</v>
      </c>
      <c r="H22" s="142">
        <f t="shared" si="0"/>
        <v>75.138653218629486</v>
      </c>
      <c r="I22" s="142" t="str">
        <f>'1.ЦИиП'!H34</f>
        <v>0,01п.п.</v>
      </c>
      <c r="J22" s="120" t="str">
        <f t="shared" si="1"/>
        <v>не выполнено</v>
      </c>
      <c r="K22" s="182" t="s">
        <v>816</v>
      </c>
    </row>
    <row r="23" spans="1:11" ht="51.75" customHeight="1" x14ac:dyDescent="0.25">
      <c r="A23" s="119" t="s">
        <v>162</v>
      </c>
      <c r="B23" s="140" t="s">
        <v>161</v>
      </c>
      <c r="C23" s="120" t="s">
        <v>114</v>
      </c>
      <c r="D23" s="141" t="s">
        <v>454</v>
      </c>
      <c r="E23" s="141" t="s">
        <v>118</v>
      </c>
      <c r="F23" s="141">
        <v>15000</v>
      </c>
      <c r="G23" s="141">
        <v>15050</v>
      </c>
      <c r="H23" s="142">
        <f t="shared" si="0"/>
        <v>100.33333333333334</v>
      </c>
      <c r="I23" s="142" t="str">
        <f>'1.ЦИиП'!H34</f>
        <v>0,01п.п.</v>
      </c>
      <c r="J23" s="120" t="str">
        <f t="shared" si="1"/>
        <v>выполнено</v>
      </c>
      <c r="K23" s="182"/>
    </row>
    <row r="24" spans="1:11" ht="63.75" customHeight="1" x14ac:dyDescent="0.25">
      <c r="A24" s="119" t="s">
        <v>160</v>
      </c>
      <c r="B24" s="140" t="s">
        <v>159</v>
      </c>
      <c r="C24" s="120" t="s">
        <v>114</v>
      </c>
      <c r="D24" s="141" t="s">
        <v>454</v>
      </c>
      <c r="E24" s="141" t="s">
        <v>118</v>
      </c>
      <c r="F24" s="141">
        <v>14700000</v>
      </c>
      <c r="G24" s="141">
        <v>13084204</v>
      </c>
      <c r="H24" s="142">
        <f t="shared" si="0"/>
        <v>89.008190476190478</v>
      </c>
      <c r="I24" s="142" t="str">
        <f>'1.ЦИиП'!H34</f>
        <v>0,01п.п.</v>
      </c>
      <c r="J24" s="120" t="str">
        <f t="shared" si="1"/>
        <v>не выполнено</v>
      </c>
      <c r="K24" s="182" t="s">
        <v>816</v>
      </c>
    </row>
    <row r="25" spans="1:11" ht="48.75" customHeight="1" x14ac:dyDescent="0.25">
      <c r="A25" s="119" t="s">
        <v>158</v>
      </c>
      <c r="B25" s="140" t="s">
        <v>157</v>
      </c>
      <c r="C25" s="120" t="s">
        <v>114</v>
      </c>
      <c r="D25" s="141" t="s">
        <v>454</v>
      </c>
      <c r="E25" s="141" t="s">
        <v>118</v>
      </c>
      <c r="F25" s="141">
        <v>1774783</v>
      </c>
      <c r="G25" s="120">
        <v>1345060</v>
      </c>
      <c r="H25" s="142">
        <f t="shared" si="0"/>
        <v>75.787293432492874</v>
      </c>
      <c r="I25" s="142">
        <f>'1.ЦИиП'!E37/'1.ЦИиП'!F37*100</f>
        <v>100</v>
      </c>
      <c r="J25" s="120" t="str">
        <f t="shared" si="1"/>
        <v>не выполнено</v>
      </c>
      <c r="K25" s="182" t="s">
        <v>816</v>
      </c>
    </row>
    <row r="26" spans="1:11" ht="60" customHeight="1" x14ac:dyDescent="0.25">
      <c r="A26" s="119" t="s">
        <v>156</v>
      </c>
      <c r="B26" s="140" t="s">
        <v>155</v>
      </c>
      <c r="C26" s="120" t="s">
        <v>114</v>
      </c>
      <c r="D26" s="141" t="s">
        <v>454</v>
      </c>
      <c r="E26" s="141" t="s">
        <v>118</v>
      </c>
      <c r="F26" s="141">
        <v>366885</v>
      </c>
      <c r="G26" s="120">
        <v>264368</v>
      </c>
      <c r="H26" s="142">
        <f t="shared" si="0"/>
        <v>72.057456696239967</v>
      </c>
      <c r="I26" s="142" t="str">
        <f>'1.ЦИиП'!H35</f>
        <v>0,01п.п.</v>
      </c>
      <c r="J26" s="120" t="str">
        <f t="shared" si="1"/>
        <v>не выполнено</v>
      </c>
      <c r="K26" s="182" t="s">
        <v>816</v>
      </c>
    </row>
    <row r="27" spans="1:11" ht="82.5" customHeight="1" x14ac:dyDescent="0.25">
      <c r="A27" s="119" t="s">
        <v>154</v>
      </c>
      <c r="B27" s="140" t="s">
        <v>153</v>
      </c>
      <c r="C27" s="120" t="s">
        <v>114</v>
      </c>
      <c r="D27" s="141" t="s">
        <v>454</v>
      </c>
      <c r="E27" s="141" t="s">
        <v>118</v>
      </c>
      <c r="F27" s="141">
        <v>165</v>
      </c>
      <c r="G27" s="141">
        <v>57</v>
      </c>
      <c r="H27" s="142">
        <f t="shared" si="0"/>
        <v>34.545454545454547</v>
      </c>
      <c r="I27" s="142" t="str">
        <f>'1.ЦИиП'!H36</f>
        <v>0,50п.п.</v>
      </c>
      <c r="J27" s="120" t="str">
        <f t="shared" si="1"/>
        <v>не выполнено</v>
      </c>
      <c r="K27" s="182" t="s">
        <v>816</v>
      </c>
    </row>
    <row r="28" spans="1:11" ht="69" customHeight="1" x14ac:dyDescent="0.25">
      <c r="A28" s="119" t="s">
        <v>152</v>
      </c>
      <c r="B28" s="140" t="s">
        <v>960</v>
      </c>
      <c r="C28" s="120" t="s">
        <v>114</v>
      </c>
      <c r="D28" s="141" t="s">
        <v>454</v>
      </c>
      <c r="E28" s="141" t="s">
        <v>118</v>
      </c>
      <c r="F28" s="141">
        <v>160</v>
      </c>
      <c r="G28" s="141">
        <v>37</v>
      </c>
      <c r="H28" s="142">
        <f t="shared" si="0"/>
        <v>23.125</v>
      </c>
      <c r="I28" s="142" t="str">
        <f>'1.ЦИиП'!H36</f>
        <v>0,50п.п.</v>
      </c>
      <c r="J28" s="120" t="str">
        <f t="shared" si="1"/>
        <v>не выполнено</v>
      </c>
      <c r="K28" s="182" t="s">
        <v>816</v>
      </c>
    </row>
    <row r="29" spans="1:11" ht="63.75" customHeight="1" x14ac:dyDescent="0.25">
      <c r="A29" s="119" t="s">
        <v>151</v>
      </c>
      <c r="B29" s="140" t="s">
        <v>150</v>
      </c>
      <c r="C29" s="120" t="s">
        <v>114</v>
      </c>
      <c r="D29" s="141" t="s">
        <v>454</v>
      </c>
      <c r="E29" s="141" t="s">
        <v>118</v>
      </c>
      <c r="F29" s="141">
        <v>1754</v>
      </c>
      <c r="G29" s="141">
        <v>1180</v>
      </c>
      <c r="H29" s="142">
        <f t="shared" si="0"/>
        <v>67.274800456100337</v>
      </c>
      <c r="I29" s="142">
        <f>'1.ЦИиП'!F39/'1.ЦИиП'!E39*100</f>
        <v>100</v>
      </c>
      <c r="J29" s="120" t="str">
        <f t="shared" si="1"/>
        <v>не выполнено</v>
      </c>
      <c r="K29" s="182" t="s">
        <v>816</v>
      </c>
    </row>
    <row r="30" spans="1:11" ht="69" customHeight="1" x14ac:dyDescent="0.25">
      <c r="A30" s="119" t="s">
        <v>149</v>
      </c>
      <c r="B30" s="140" t="s">
        <v>148</v>
      </c>
      <c r="C30" s="120" t="s">
        <v>114</v>
      </c>
      <c r="D30" s="141" t="s">
        <v>454</v>
      </c>
      <c r="E30" s="141" t="s">
        <v>118</v>
      </c>
      <c r="F30" s="141">
        <v>3480</v>
      </c>
      <c r="G30" s="141">
        <v>3480</v>
      </c>
      <c r="H30" s="142">
        <f t="shared" si="0"/>
        <v>100</v>
      </c>
      <c r="I30" s="142" t="str">
        <f>'1.ЦИиП'!H38</f>
        <v>-0,03п.п.</v>
      </c>
      <c r="J30" s="120" t="str">
        <f t="shared" si="1"/>
        <v>выполнено</v>
      </c>
      <c r="K30" s="182"/>
    </row>
    <row r="31" spans="1:11" ht="65.25" customHeight="1" x14ac:dyDescent="0.25">
      <c r="A31" s="119" t="s">
        <v>147</v>
      </c>
      <c r="B31" s="140" t="s">
        <v>146</v>
      </c>
      <c r="C31" s="120" t="s">
        <v>114</v>
      </c>
      <c r="D31" s="141" t="s">
        <v>445</v>
      </c>
      <c r="E31" s="141"/>
      <c r="F31" s="141">
        <v>5</v>
      </c>
      <c r="G31" s="141"/>
      <c r="H31" s="142">
        <f t="shared" si="0"/>
        <v>0</v>
      </c>
      <c r="I31" s="142" t="str">
        <f>'1.ЦИиП'!H34</f>
        <v>0,01п.п.</v>
      </c>
      <c r="J31" s="120" t="str">
        <f t="shared" si="1"/>
        <v>не выполнено</v>
      </c>
      <c r="K31" s="182" t="s">
        <v>909</v>
      </c>
    </row>
    <row r="32" spans="1:11" ht="84.75" customHeight="1" x14ac:dyDescent="0.25">
      <c r="A32" s="143" t="s">
        <v>16</v>
      </c>
      <c r="B32" s="137" t="s">
        <v>277</v>
      </c>
      <c r="C32" s="138" t="s">
        <v>117</v>
      </c>
      <c r="D32" s="139" t="s">
        <v>115</v>
      </c>
      <c r="E32" s="139" t="s">
        <v>115</v>
      </c>
      <c r="F32" s="139" t="s">
        <v>115</v>
      </c>
      <c r="G32" s="139" t="s">
        <v>115</v>
      </c>
      <c r="H32" s="139" t="s">
        <v>115</v>
      </c>
      <c r="I32" s="139" t="s">
        <v>115</v>
      </c>
      <c r="J32" s="139" t="s">
        <v>115</v>
      </c>
      <c r="K32" s="181" t="s">
        <v>115</v>
      </c>
    </row>
    <row r="33" spans="1:11" ht="83.25" customHeight="1" x14ac:dyDescent="0.25">
      <c r="A33" s="143" t="s">
        <v>17</v>
      </c>
      <c r="B33" s="137" t="s">
        <v>278</v>
      </c>
      <c r="C33" s="138" t="s">
        <v>117</v>
      </c>
      <c r="D33" s="139" t="s">
        <v>115</v>
      </c>
      <c r="E33" s="139" t="s">
        <v>115</v>
      </c>
      <c r="F33" s="139" t="s">
        <v>115</v>
      </c>
      <c r="G33" s="139" t="s">
        <v>115</v>
      </c>
      <c r="H33" s="139" t="s">
        <v>115</v>
      </c>
      <c r="I33" s="139" t="s">
        <v>115</v>
      </c>
      <c r="J33" s="139" t="s">
        <v>115</v>
      </c>
      <c r="K33" s="181" t="s">
        <v>115</v>
      </c>
    </row>
    <row r="34" spans="1:11" ht="82.5" customHeight="1" x14ac:dyDescent="0.25">
      <c r="A34" s="143" t="s">
        <v>18</v>
      </c>
      <c r="B34" s="137" t="s">
        <v>279</v>
      </c>
      <c r="C34" s="138" t="s">
        <v>117</v>
      </c>
      <c r="D34" s="139" t="s">
        <v>115</v>
      </c>
      <c r="E34" s="139" t="s">
        <v>115</v>
      </c>
      <c r="F34" s="139" t="s">
        <v>115</v>
      </c>
      <c r="G34" s="139" t="s">
        <v>115</v>
      </c>
      <c r="H34" s="139" t="s">
        <v>115</v>
      </c>
      <c r="I34" s="139" t="s">
        <v>115</v>
      </c>
      <c r="J34" s="139" t="s">
        <v>115</v>
      </c>
      <c r="K34" s="181" t="s">
        <v>115</v>
      </c>
    </row>
    <row r="35" spans="1:11" ht="87.75" customHeight="1" x14ac:dyDescent="0.25">
      <c r="A35" s="143" t="s">
        <v>19</v>
      </c>
      <c r="B35" s="137" t="s">
        <v>280</v>
      </c>
      <c r="C35" s="138" t="s">
        <v>117</v>
      </c>
      <c r="D35" s="139" t="s">
        <v>115</v>
      </c>
      <c r="E35" s="139" t="s">
        <v>115</v>
      </c>
      <c r="F35" s="139" t="s">
        <v>115</v>
      </c>
      <c r="G35" s="139" t="s">
        <v>115</v>
      </c>
      <c r="H35" s="139" t="s">
        <v>115</v>
      </c>
      <c r="I35" s="139" t="s">
        <v>115</v>
      </c>
      <c r="J35" s="139" t="s">
        <v>115</v>
      </c>
      <c r="K35" s="181" t="s">
        <v>115</v>
      </c>
    </row>
    <row r="36" spans="1:11" ht="26.25" customHeight="1" x14ac:dyDescent="0.25">
      <c r="A36" s="447" t="s">
        <v>758</v>
      </c>
      <c r="B36" s="448"/>
      <c r="C36" s="448"/>
      <c r="D36" s="448"/>
      <c r="E36" s="448"/>
      <c r="F36" s="448"/>
      <c r="G36" s="448"/>
      <c r="H36" s="446"/>
      <c r="I36" s="448"/>
      <c r="J36" s="448"/>
      <c r="K36" s="448"/>
    </row>
    <row r="37" spans="1:11" ht="90.75" customHeight="1" x14ac:dyDescent="0.25">
      <c r="A37" s="143" t="s">
        <v>21</v>
      </c>
      <c r="B37" s="137" t="s">
        <v>281</v>
      </c>
      <c r="C37" s="138" t="s">
        <v>117</v>
      </c>
      <c r="D37" s="139" t="s">
        <v>115</v>
      </c>
      <c r="E37" s="139" t="s">
        <v>115</v>
      </c>
      <c r="F37" s="139" t="s">
        <v>115</v>
      </c>
      <c r="G37" s="139" t="s">
        <v>115</v>
      </c>
      <c r="H37" s="139" t="s">
        <v>115</v>
      </c>
      <c r="I37" s="139" t="s">
        <v>115</v>
      </c>
      <c r="J37" s="139" t="s">
        <v>115</v>
      </c>
      <c r="K37" s="181" t="s">
        <v>115</v>
      </c>
    </row>
    <row r="38" spans="1:11" s="22" customFormat="1" ht="26.25" customHeight="1" x14ac:dyDescent="0.25">
      <c r="A38" s="447" t="s">
        <v>759</v>
      </c>
      <c r="B38" s="448"/>
      <c r="C38" s="448"/>
      <c r="D38" s="448"/>
      <c r="E38" s="448"/>
      <c r="F38" s="448"/>
      <c r="G38" s="448"/>
      <c r="H38" s="446"/>
      <c r="I38" s="448"/>
      <c r="J38" s="448"/>
      <c r="K38" s="448"/>
    </row>
    <row r="39" spans="1:11" ht="93.75" customHeight="1" x14ac:dyDescent="0.25">
      <c r="A39" s="136" t="s">
        <v>22</v>
      </c>
      <c r="B39" s="137" t="s">
        <v>282</v>
      </c>
      <c r="C39" s="138" t="s">
        <v>117</v>
      </c>
      <c r="D39" s="139" t="s">
        <v>115</v>
      </c>
      <c r="E39" s="139" t="s">
        <v>115</v>
      </c>
      <c r="F39" s="139" t="s">
        <v>115</v>
      </c>
      <c r="G39" s="139" t="s">
        <v>115</v>
      </c>
      <c r="H39" s="139" t="s">
        <v>115</v>
      </c>
      <c r="I39" s="139" t="s">
        <v>115</v>
      </c>
      <c r="J39" s="139" t="s">
        <v>115</v>
      </c>
      <c r="K39" s="181" t="s">
        <v>115</v>
      </c>
    </row>
    <row r="40" spans="1:11" ht="83.25" customHeight="1" x14ac:dyDescent="0.25">
      <c r="A40" s="144" t="s">
        <v>23</v>
      </c>
      <c r="B40" s="137" t="s">
        <v>283</v>
      </c>
      <c r="C40" s="138" t="s">
        <v>117</v>
      </c>
      <c r="D40" s="145" t="s">
        <v>115</v>
      </c>
      <c r="E40" s="145" t="s">
        <v>115</v>
      </c>
      <c r="F40" s="145" t="s">
        <v>115</v>
      </c>
      <c r="G40" s="145" t="s">
        <v>115</v>
      </c>
      <c r="H40" s="145" t="s">
        <v>115</v>
      </c>
      <c r="I40" s="139" t="s">
        <v>115</v>
      </c>
      <c r="J40" s="145" t="s">
        <v>115</v>
      </c>
      <c r="K40" s="183" t="s">
        <v>115</v>
      </c>
    </row>
    <row r="41" spans="1:11" s="22" customFormat="1" ht="26.25" customHeight="1" x14ac:dyDescent="0.25">
      <c r="A41" s="447" t="s">
        <v>781</v>
      </c>
      <c r="B41" s="448"/>
      <c r="C41" s="448"/>
      <c r="D41" s="448"/>
      <c r="E41" s="448"/>
      <c r="F41" s="448"/>
      <c r="G41" s="448"/>
      <c r="H41" s="446"/>
      <c r="I41" s="448"/>
      <c r="J41" s="448"/>
      <c r="K41" s="448"/>
    </row>
    <row r="42" spans="1:11" ht="83.25" customHeight="1" x14ac:dyDescent="0.25">
      <c r="A42" s="143" t="s">
        <v>24</v>
      </c>
      <c r="B42" s="137" t="s">
        <v>284</v>
      </c>
      <c r="C42" s="138" t="s">
        <v>117</v>
      </c>
      <c r="D42" s="139" t="s">
        <v>115</v>
      </c>
      <c r="E42" s="139" t="s">
        <v>115</v>
      </c>
      <c r="F42" s="139" t="s">
        <v>115</v>
      </c>
      <c r="G42" s="139" t="s">
        <v>115</v>
      </c>
      <c r="H42" s="139" t="s">
        <v>115</v>
      </c>
      <c r="I42" s="139"/>
      <c r="J42" s="139" t="s">
        <v>115</v>
      </c>
      <c r="K42" s="181" t="s">
        <v>115</v>
      </c>
    </row>
    <row r="43" spans="1:11" ht="24" customHeight="1" x14ac:dyDescent="0.25">
      <c r="A43" s="417" t="s">
        <v>145</v>
      </c>
      <c r="B43" s="410" t="s">
        <v>961</v>
      </c>
      <c r="C43" s="420" t="s">
        <v>114</v>
      </c>
      <c r="D43" s="407" t="s">
        <v>116</v>
      </c>
      <c r="E43" s="407" t="s">
        <v>118</v>
      </c>
      <c r="F43" s="407">
        <v>500</v>
      </c>
      <c r="G43" s="407">
        <v>515</v>
      </c>
      <c r="H43" s="407">
        <f>G43/F43*100</f>
        <v>103</v>
      </c>
      <c r="I43" s="229">
        <f>'1.ЦИиП'!F53/'1.ЦИиП'!E53*100</f>
        <v>103.57142857142858</v>
      </c>
      <c r="J43" s="455" t="str">
        <f>IF(NOT(ISBLANK(G43)),IF(G43&gt;=F43,"выполнено","не выполнено"),IF(G43=0,"не выполнено"))</f>
        <v>выполнено</v>
      </c>
      <c r="K43" s="410"/>
    </row>
    <row r="44" spans="1:11" ht="18.600000000000001" customHeight="1" x14ac:dyDescent="0.25">
      <c r="A44" s="418"/>
      <c r="B44" s="411"/>
      <c r="C44" s="421"/>
      <c r="D44" s="413"/>
      <c r="E44" s="413"/>
      <c r="F44" s="413"/>
      <c r="G44" s="413"/>
      <c r="H44" s="413"/>
      <c r="I44" s="230">
        <f>'1.ЦИиП'!F54/'1.ЦИиП'!E54*100</f>
        <v>105</v>
      </c>
      <c r="J44" s="456"/>
      <c r="K44" s="411"/>
    </row>
    <row r="45" spans="1:11" ht="18.600000000000001" customHeight="1" x14ac:dyDescent="0.25">
      <c r="A45" s="418"/>
      <c r="B45" s="411"/>
      <c r="C45" s="421"/>
      <c r="D45" s="413"/>
      <c r="E45" s="413"/>
      <c r="F45" s="413"/>
      <c r="G45" s="413"/>
      <c r="H45" s="413"/>
      <c r="I45" s="230">
        <f>'1.ЦИиП'!F55/'1.ЦИиП'!E55*100</f>
        <v>87.368421052631589</v>
      </c>
      <c r="J45" s="456"/>
      <c r="K45" s="411"/>
    </row>
    <row r="46" spans="1:11" ht="18.600000000000001" customHeight="1" x14ac:dyDescent="0.25">
      <c r="A46" s="418"/>
      <c r="B46" s="411"/>
      <c r="C46" s="421"/>
      <c r="D46" s="413"/>
      <c r="E46" s="413"/>
      <c r="F46" s="413"/>
      <c r="G46" s="413"/>
      <c r="H46" s="413"/>
      <c r="I46" s="230">
        <f>'1.ЦИиП'!F56/'1.ЦИиП'!E56*100</f>
        <v>130</v>
      </c>
      <c r="J46" s="456"/>
      <c r="K46" s="411"/>
    </row>
    <row r="47" spans="1:11" ht="18.600000000000001" customHeight="1" x14ac:dyDescent="0.25">
      <c r="A47" s="418"/>
      <c r="B47" s="411"/>
      <c r="C47" s="421"/>
      <c r="D47" s="413"/>
      <c r="E47" s="413"/>
      <c r="F47" s="413"/>
      <c r="G47" s="413"/>
      <c r="H47" s="413"/>
      <c r="I47" s="230">
        <f>'1.ЦИиП'!F57/'1.ЦИиП'!E57*100</f>
        <v>100</v>
      </c>
      <c r="J47" s="456"/>
      <c r="K47" s="411"/>
    </row>
    <row r="48" spans="1:11" ht="18.600000000000001" customHeight="1" x14ac:dyDescent="0.25">
      <c r="A48" s="418"/>
      <c r="B48" s="411"/>
      <c r="C48" s="421"/>
      <c r="D48" s="413"/>
      <c r="E48" s="413"/>
      <c r="F48" s="413"/>
      <c r="G48" s="413"/>
      <c r="H48" s="413"/>
      <c r="I48" s="230">
        <f>'1.ЦИиП'!F58/'1.ЦИиП'!E58*100</f>
        <v>116.66666666666667</v>
      </c>
      <c r="J48" s="456"/>
      <c r="K48" s="411"/>
    </row>
    <row r="49" spans="1:11" ht="22.5" customHeight="1" x14ac:dyDescent="0.25">
      <c r="A49" s="419"/>
      <c r="B49" s="412"/>
      <c r="C49" s="422"/>
      <c r="D49" s="414"/>
      <c r="E49" s="414"/>
      <c r="F49" s="414"/>
      <c r="G49" s="414"/>
      <c r="H49" s="414"/>
      <c r="I49" s="225">
        <f>'1.ЦИиП'!F59/'1.ЦИиП'!E59*100</f>
        <v>100.11299435028246</v>
      </c>
      <c r="J49" s="457"/>
      <c r="K49" s="412"/>
    </row>
    <row r="50" spans="1:11" ht="69" customHeight="1" x14ac:dyDescent="0.25">
      <c r="A50" s="119" t="s">
        <v>144</v>
      </c>
      <c r="B50" s="140" t="s">
        <v>143</v>
      </c>
      <c r="C50" s="120" t="s">
        <v>114</v>
      </c>
      <c r="D50" s="141" t="s">
        <v>116</v>
      </c>
      <c r="E50" s="141" t="s">
        <v>118</v>
      </c>
      <c r="F50" s="141">
        <v>12450</v>
      </c>
      <c r="G50" s="141">
        <v>12300</v>
      </c>
      <c r="H50" s="142">
        <f t="shared" ref="H50" si="2">G50/F50*100</f>
        <v>98.795180722891558</v>
      </c>
      <c r="I50" s="221">
        <f>'1.ЦИиП'!F60/'1.ЦИиП'!E60*100</f>
        <v>100</v>
      </c>
      <c r="J50" s="120" t="str">
        <f t="shared" ref="J50" si="3">IF(NOT(ISBLANK(G50)),IF(G50&gt;=F50,"выполнено","не выполнено"),IF(G50=0,"не выполнено"))</f>
        <v>не выполнено</v>
      </c>
      <c r="K50" s="234" t="s">
        <v>816</v>
      </c>
    </row>
    <row r="51" spans="1:11" ht="81.75" customHeight="1" x14ac:dyDescent="0.25">
      <c r="A51" s="143" t="s">
        <v>25</v>
      </c>
      <c r="B51" s="137" t="s">
        <v>285</v>
      </c>
      <c r="C51" s="138" t="s">
        <v>117</v>
      </c>
      <c r="D51" s="139" t="s">
        <v>115</v>
      </c>
      <c r="E51" s="139" t="s">
        <v>115</v>
      </c>
      <c r="F51" s="139" t="s">
        <v>115</v>
      </c>
      <c r="G51" s="139" t="s">
        <v>115</v>
      </c>
      <c r="H51" s="139" t="s">
        <v>115</v>
      </c>
      <c r="I51" s="139" t="s">
        <v>115</v>
      </c>
      <c r="J51" s="139" t="s">
        <v>115</v>
      </c>
      <c r="K51" s="181" t="s">
        <v>115</v>
      </c>
    </row>
    <row r="52" spans="1:11" ht="58.5" customHeight="1" x14ac:dyDescent="0.25">
      <c r="A52" s="119" t="s">
        <v>142</v>
      </c>
      <c r="B52" s="140" t="s">
        <v>141</v>
      </c>
      <c r="C52" s="120" t="s">
        <v>114</v>
      </c>
      <c r="D52" s="141" t="s">
        <v>116</v>
      </c>
      <c r="E52" s="141" t="s">
        <v>118</v>
      </c>
      <c r="F52" s="141">
        <v>110</v>
      </c>
      <c r="G52" s="141">
        <v>19</v>
      </c>
      <c r="H52" s="142">
        <f t="shared" ref="H52:H57" si="4">G52/F52*100</f>
        <v>17.272727272727273</v>
      </c>
      <c r="I52" s="142">
        <f>'1.ЦИиП'!F43/'1.ЦИиП'!E43*100</f>
        <v>100</v>
      </c>
      <c r="J52" s="120" t="str">
        <f>IF(NOT(ISBLANK(G52)),IF(G52&gt;=F52,"выполнено","не выполнено"),IF(G52=0,"не выполнено"))</f>
        <v>не выполнено</v>
      </c>
      <c r="K52" s="205" t="s">
        <v>817</v>
      </c>
    </row>
    <row r="53" spans="1:11" ht="408.75" customHeight="1" x14ac:dyDescent="0.25">
      <c r="A53" s="119" t="s">
        <v>140</v>
      </c>
      <c r="B53" s="140" t="s">
        <v>1063</v>
      </c>
      <c r="C53" s="120" t="s">
        <v>114</v>
      </c>
      <c r="D53" s="141" t="s">
        <v>116</v>
      </c>
      <c r="E53" s="141"/>
      <c r="F53" s="141">
        <v>5</v>
      </c>
      <c r="G53" s="141"/>
      <c r="H53" s="141">
        <f t="shared" si="4"/>
        <v>0</v>
      </c>
      <c r="I53" s="141">
        <f>'1.ЦИиП'!F46/'1.ЦИиП'!E46*100</f>
        <v>0</v>
      </c>
      <c r="J53" s="120" t="str">
        <f>IF(NOT(ISBLANK(G53)),IF(G53&gt;=F53,"выполнено","не выполнено"),IF(G53=0,"не выполнено"))</f>
        <v>не выполнено</v>
      </c>
      <c r="K53" s="234" t="s">
        <v>1049</v>
      </c>
    </row>
    <row r="54" spans="1:11" ht="74.25" customHeight="1" x14ac:dyDescent="0.25">
      <c r="A54" s="119" t="s">
        <v>963</v>
      </c>
      <c r="B54" s="140" t="s">
        <v>964</v>
      </c>
      <c r="C54" s="120" t="s">
        <v>114</v>
      </c>
      <c r="D54" s="141" t="s">
        <v>116</v>
      </c>
      <c r="E54" s="141"/>
      <c r="F54" s="141">
        <v>100</v>
      </c>
      <c r="G54" s="141"/>
      <c r="H54" s="141">
        <f t="shared" si="4"/>
        <v>0</v>
      </c>
      <c r="I54" s="141" t="str">
        <f>'1.ЦИиП'!H46</f>
        <v>-100,0п.п.</v>
      </c>
      <c r="J54" s="120" t="str">
        <f>IF(NOT(ISBLANK(G54)),IF(G54&gt;=F54,"выполнено","не выполнено"),IF(G54=0,"не выполнено"))</f>
        <v>не выполнено</v>
      </c>
      <c r="K54" s="182" t="s">
        <v>1003</v>
      </c>
    </row>
    <row r="55" spans="1:11" ht="65.25" customHeight="1" x14ac:dyDescent="0.25">
      <c r="A55" s="119" t="s">
        <v>965</v>
      </c>
      <c r="B55" s="140" t="s">
        <v>673</v>
      </c>
      <c r="C55" s="120" t="s">
        <v>114</v>
      </c>
      <c r="D55" s="141" t="s">
        <v>116</v>
      </c>
      <c r="E55" s="141" t="s">
        <v>118</v>
      </c>
      <c r="F55" s="141">
        <v>3000</v>
      </c>
      <c r="G55" s="141">
        <v>5608</v>
      </c>
      <c r="H55" s="142">
        <f t="shared" si="4"/>
        <v>186.93333333333334</v>
      </c>
      <c r="I55" s="142">
        <f>'1.ЦИиП'!F45/'1.ЦИиП'!E45*100</f>
        <v>100</v>
      </c>
      <c r="J55" s="120" t="str">
        <f t="shared" ref="J55:J58" si="5">IF(NOT(ISBLANK(G55)),IF(G55&gt;=F55,"выполнено","не выполнено"),IF(G55=0,"не выполнено"))</f>
        <v>выполнено</v>
      </c>
      <c r="K55" s="205"/>
    </row>
    <row r="56" spans="1:11" ht="65.25" customHeight="1" x14ac:dyDescent="0.25">
      <c r="A56" s="119" t="s">
        <v>966</v>
      </c>
      <c r="B56" s="140" t="s">
        <v>967</v>
      </c>
      <c r="C56" s="120" t="s">
        <v>114</v>
      </c>
      <c r="D56" s="141" t="s">
        <v>445</v>
      </c>
      <c r="E56" s="141"/>
      <c r="F56" s="141">
        <v>100</v>
      </c>
      <c r="G56" s="141"/>
      <c r="H56" s="142">
        <f t="shared" si="4"/>
        <v>0</v>
      </c>
      <c r="I56" s="142" t="str">
        <f>'1.ЦИиП'!H45</f>
        <v>0,0п.п.</v>
      </c>
      <c r="J56" s="120" t="str">
        <f t="shared" ref="J56:J57" si="6">IF(NOT(ISBLANK(G56)),IF(G56&gt;=F56,"выполнено","не выполнено"),IF(G56=0,"не выполнено"))</f>
        <v>не выполнено</v>
      </c>
      <c r="K56" s="182" t="s">
        <v>1003</v>
      </c>
    </row>
    <row r="57" spans="1:11" ht="111.75" customHeight="1" x14ac:dyDescent="0.25">
      <c r="A57" s="119" t="s">
        <v>968</v>
      </c>
      <c r="B57" s="140" t="s">
        <v>876</v>
      </c>
      <c r="C57" s="120" t="s">
        <v>115</v>
      </c>
      <c r="D57" s="141" t="s">
        <v>116</v>
      </c>
      <c r="E57" s="141" t="s">
        <v>118</v>
      </c>
      <c r="F57" s="141">
        <v>3</v>
      </c>
      <c r="G57" s="141">
        <v>5</v>
      </c>
      <c r="H57" s="142">
        <f t="shared" si="4"/>
        <v>166.66666666666669</v>
      </c>
      <c r="I57" s="142" t="str">
        <f>'1.ЦИиП'!H24</f>
        <v>19,8п.п.</v>
      </c>
      <c r="J57" s="120" t="str">
        <f t="shared" si="6"/>
        <v>выполнено</v>
      </c>
      <c r="K57" s="277"/>
    </row>
    <row r="58" spans="1:11" ht="82.5" customHeight="1" x14ac:dyDescent="0.25">
      <c r="A58" s="119" t="s">
        <v>798</v>
      </c>
      <c r="B58" s="140" t="s">
        <v>528</v>
      </c>
      <c r="C58" s="120" t="s">
        <v>114</v>
      </c>
      <c r="D58" s="141" t="s">
        <v>116</v>
      </c>
      <c r="E58" s="141" t="s">
        <v>446</v>
      </c>
      <c r="F58" s="141">
        <v>300</v>
      </c>
      <c r="G58" s="141">
        <v>200</v>
      </c>
      <c r="H58" s="142">
        <f t="shared" ref="H58" si="7">G58/F58*100</f>
        <v>66.666666666666657</v>
      </c>
      <c r="I58" s="142">
        <v>100</v>
      </c>
      <c r="J58" s="120" t="str">
        <f t="shared" si="5"/>
        <v>не выполнено</v>
      </c>
      <c r="K58" s="233" t="s">
        <v>812</v>
      </c>
    </row>
    <row r="59" spans="1:11" ht="21" customHeight="1" x14ac:dyDescent="0.25">
      <c r="A59" s="417" t="s">
        <v>969</v>
      </c>
      <c r="B59" s="410" t="s">
        <v>674</v>
      </c>
      <c r="C59" s="420" t="s">
        <v>114</v>
      </c>
      <c r="D59" s="407" t="s">
        <v>116</v>
      </c>
      <c r="E59" s="407" t="s">
        <v>118</v>
      </c>
      <c r="F59" s="407">
        <v>10</v>
      </c>
      <c r="G59" s="407">
        <v>6</v>
      </c>
      <c r="H59" s="452">
        <f>G62/F59*100</f>
        <v>0</v>
      </c>
      <c r="I59" s="222" t="str">
        <f>'1.ЦИиП'!H47</f>
        <v>-6,7п.п.</v>
      </c>
      <c r="J59" s="455" t="str">
        <f>IF(NOT(ISBLANK(G59)),IF(G59&gt;=F59,"выполнено","не выполнено"),IF(G59=0,"не выполнено"))</f>
        <v>не выполнено</v>
      </c>
      <c r="K59" s="458" t="s">
        <v>812</v>
      </c>
    </row>
    <row r="60" spans="1:11" ht="18.600000000000001" customHeight="1" x14ac:dyDescent="0.25">
      <c r="A60" s="418"/>
      <c r="B60" s="411"/>
      <c r="C60" s="421"/>
      <c r="D60" s="413"/>
      <c r="E60" s="408"/>
      <c r="F60" s="413"/>
      <c r="G60" s="408"/>
      <c r="H60" s="453"/>
      <c r="I60" s="222">
        <f>'1.ЦИиП'!F48/'1.ЦИиП'!E48*100</f>
        <v>100</v>
      </c>
      <c r="J60" s="456"/>
      <c r="K60" s="459"/>
    </row>
    <row r="61" spans="1:11" ht="18.600000000000001" customHeight="1" x14ac:dyDescent="0.25">
      <c r="A61" s="418"/>
      <c r="B61" s="411"/>
      <c r="C61" s="421"/>
      <c r="D61" s="413"/>
      <c r="E61" s="408"/>
      <c r="F61" s="413"/>
      <c r="G61" s="408"/>
      <c r="H61" s="453"/>
      <c r="I61" s="222">
        <f>'1.ЦИиП'!F49/'1.ЦИиП'!E49*100</f>
        <v>100</v>
      </c>
      <c r="J61" s="456"/>
      <c r="K61" s="459"/>
    </row>
    <row r="62" spans="1:11" ht="22.5" customHeight="1" x14ac:dyDescent="0.25">
      <c r="A62" s="419"/>
      <c r="B62" s="412"/>
      <c r="C62" s="422"/>
      <c r="D62" s="414"/>
      <c r="E62" s="409"/>
      <c r="F62" s="414"/>
      <c r="G62" s="409"/>
      <c r="H62" s="454"/>
      <c r="I62" s="220">
        <f>'1.ЦИиП'!F51/'1.ЦИиП'!E51*100</f>
        <v>100</v>
      </c>
      <c r="J62" s="457"/>
      <c r="K62" s="460"/>
    </row>
    <row r="63" spans="1:11" ht="106.5" customHeight="1" x14ac:dyDescent="0.25">
      <c r="A63" s="119" t="s">
        <v>970</v>
      </c>
      <c r="B63" s="140" t="s">
        <v>675</v>
      </c>
      <c r="C63" s="120" t="s">
        <v>114</v>
      </c>
      <c r="D63" s="141" t="s">
        <v>116</v>
      </c>
      <c r="E63" s="141" t="s">
        <v>446</v>
      </c>
      <c r="F63" s="141">
        <v>1</v>
      </c>
      <c r="G63" s="141">
        <v>2</v>
      </c>
      <c r="H63" s="142">
        <f>G63/F63*100</f>
        <v>200</v>
      </c>
      <c r="I63" s="267">
        <f>'1.ЦИиП'!H61</f>
        <v>-50</v>
      </c>
      <c r="J63" s="120" t="str">
        <f>IF(NOT(ISBLANK(G63)),IF(G63&gt;=F63,"выполнено","не выполнено"),IF(G63=0,"не выполнено"))</f>
        <v>выполнено</v>
      </c>
      <c r="K63" s="233"/>
    </row>
    <row r="64" spans="1:11" ht="80.25" customHeight="1" x14ac:dyDescent="0.25">
      <c r="A64" s="143" t="s">
        <v>26</v>
      </c>
      <c r="B64" s="137" t="s">
        <v>286</v>
      </c>
      <c r="C64" s="138" t="s">
        <v>117</v>
      </c>
      <c r="D64" s="139" t="s">
        <v>115</v>
      </c>
      <c r="E64" s="139" t="s">
        <v>115</v>
      </c>
      <c r="F64" s="139" t="s">
        <v>115</v>
      </c>
      <c r="G64" s="139" t="s">
        <v>115</v>
      </c>
      <c r="H64" s="139" t="s">
        <v>115</v>
      </c>
      <c r="I64" s="139"/>
      <c r="J64" s="139" t="s">
        <v>115</v>
      </c>
      <c r="K64" s="181" t="s">
        <v>115</v>
      </c>
    </row>
    <row r="65" spans="1:11" ht="102" customHeight="1" x14ac:dyDescent="0.25">
      <c r="A65" s="143" t="s">
        <v>27</v>
      </c>
      <c r="B65" s="137" t="s">
        <v>287</v>
      </c>
      <c r="C65" s="138" t="s">
        <v>117</v>
      </c>
      <c r="D65" s="139" t="s">
        <v>115</v>
      </c>
      <c r="E65" s="139" t="s">
        <v>115</v>
      </c>
      <c r="F65" s="139" t="s">
        <v>115</v>
      </c>
      <c r="G65" s="139" t="s">
        <v>115</v>
      </c>
      <c r="H65" s="139" t="s">
        <v>115</v>
      </c>
      <c r="I65" s="139"/>
      <c r="J65" s="139" t="s">
        <v>115</v>
      </c>
      <c r="K65" s="181" t="s">
        <v>115</v>
      </c>
    </row>
    <row r="66" spans="1:11" ht="104.25" customHeight="1" x14ac:dyDescent="0.25">
      <c r="A66" s="143" t="s">
        <v>28</v>
      </c>
      <c r="B66" s="137" t="s">
        <v>224</v>
      </c>
      <c r="C66" s="138" t="s">
        <v>117</v>
      </c>
      <c r="D66" s="139" t="s">
        <v>115</v>
      </c>
      <c r="E66" s="139" t="s">
        <v>115</v>
      </c>
      <c r="F66" s="139" t="s">
        <v>115</v>
      </c>
      <c r="G66" s="139" t="s">
        <v>115</v>
      </c>
      <c r="H66" s="139" t="s">
        <v>115</v>
      </c>
      <c r="I66" s="139"/>
      <c r="J66" s="139" t="s">
        <v>115</v>
      </c>
      <c r="K66" s="181" t="s">
        <v>115</v>
      </c>
    </row>
    <row r="67" spans="1:11" ht="105.75" customHeight="1" x14ac:dyDescent="0.25">
      <c r="A67" s="143" t="s">
        <v>29</v>
      </c>
      <c r="B67" s="137" t="s">
        <v>274</v>
      </c>
      <c r="C67" s="138" t="s">
        <v>117</v>
      </c>
      <c r="D67" s="139" t="s">
        <v>115</v>
      </c>
      <c r="E67" s="139" t="s">
        <v>115</v>
      </c>
      <c r="F67" s="139" t="s">
        <v>115</v>
      </c>
      <c r="G67" s="139" t="s">
        <v>115</v>
      </c>
      <c r="H67" s="139" t="s">
        <v>115</v>
      </c>
      <c r="I67" s="139"/>
      <c r="J67" s="139" t="s">
        <v>115</v>
      </c>
      <c r="K67" s="181" t="s">
        <v>115</v>
      </c>
    </row>
    <row r="68" spans="1:11" ht="24.95" customHeight="1" x14ac:dyDescent="0.25">
      <c r="A68" s="417" t="s">
        <v>222</v>
      </c>
      <c r="B68" s="410" t="s">
        <v>138</v>
      </c>
      <c r="C68" s="420" t="s">
        <v>114</v>
      </c>
      <c r="D68" s="407" t="s">
        <v>445</v>
      </c>
      <c r="E68" s="407" t="s">
        <v>118</v>
      </c>
      <c r="F68" s="407">
        <v>103.5</v>
      </c>
      <c r="G68" s="407">
        <v>72.2</v>
      </c>
      <c r="H68" s="452">
        <f t="shared" ref="H68:H75" si="8">G68/F68*100</f>
        <v>69.758454106280197</v>
      </c>
      <c r="I68" s="226">
        <f>'1.ЦИиП'!F53/'1.ЦИиП'!E53*100</f>
        <v>103.57142857142858</v>
      </c>
      <c r="J68" s="420" t="str">
        <f>IF(NOT(ISBLANK(G68)),IF(G68&lt;=F68,"выполнено","не выполнено"),IF(G68=0,"не выполнено"))</f>
        <v>выполнено</v>
      </c>
      <c r="K68" s="420"/>
    </row>
    <row r="69" spans="1:11" ht="24.95" customHeight="1" x14ac:dyDescent="0.25">
      <c r="A69" s="418"/>
      <c r="B69" s="411"/>
      <c r="C69" s="421"/>
      <c r="D69" s="413"/>
      <c r="E69" s="413"/>
      <c r="F69" s="413"/>
      <c r="G69" s="413"/>
      <c r="H69" s="453"/>
      <c r="I69" s="235">
        <f>'1.ЦИиП'!F54/'1.ЦИиП'!E54*100</f>
        <v>105</v>
      </c>
      <c r="J69" s="421"/>
      <c r="K69" s="421"/>
    </row>
    <row r="70" spans="1:11" ht="24.95" customHeight="1" x14ac:dyDescent="0.25">
      <c r="A70" s="418"/>
      <c r="B70" s="411"/>
      <c r="C70" s="421"/>
      <c r="D70" s="413"/>
      <c r="E70" s="413"/>
      <c r="F70" s="413"/>
      <c r="G70" s="413"/>
      <c r="H70" s="453"/>
      <c r="I70" s="235">
        <f>'1.ЦИиП'!F55/'1.ЦИиП'!E55*100</f>
        <v>87.368421052631589</v>
      </c>
      <c r="J70" s="421"/>
      <c r="K70" s="421"/>
    </row>
    <row r="71" spans="1:11" ht="24.95" customHeight="1" x14ac:dyDescent="0.25">
      <c r="A71" s="418"/>
      <c r="B71" s="411"/>
      <c r="C71" s="421"/>
      <c r="D71" s="413"/>
      <c r="E71" s="413"/>
      <c r="F71" s="413"/>
      <c r="G71" s="413"/>
      <c r="H71" s="453"/>
      <c r="I71" s="235">
        <f>'1.ЦИиП'!F56/'1.ЦИиП'!E56*100</f>
        <v>130</v>
      </c>
      <c r="J71" s="421"/>
      <c r="K71" s="421"/>
    </row>
    <row r="72" spans="1:11" ht="24.95" customHeight="1" x14ac:dyDescent="0.25">
      <c r="A72" s="418"/>
      <c r="B72" s="411"/>
      <c r="C72" s="421"/>
      <c r="D72" s="413"/>
      <c r="E72" s="413"/>
      <c r="F72" s="413"/>
      <c r="G72" s="413"/>
      <c r="H72" s="453"/>
      <c r="I72" s="235">
        <f>'1.ЦИиП'!F57/'1.ЦИиП'!E57*100</f>
        <v>100</v>
      </c>
      <c r="J72" s="421"/>
      <c r="K72" s="421"/>
    </row>
    <row r="73" spans="1:11" ht="24.95" customHeight="1" x14ac:dyDescent="0.25">
      <c r="A73" s="419"/>
      <c r="B73" s="412"/>
      <c r="C73" s="422"/>
      <c r="D73" s="414"/>
      <c r="E73" s="414"/>
      <c r="F73" s="414"/>
      <c r="G73" s="414"/>
      <c r="H73" s="454"/>
      <c r="I73" s="225">
        <f>'1.ЦИиП'!F58/'1.ЦИиП'!E58*100</f>
        <v>116.66666666666667</v>
      </c>
      <c r="J73" s="422"/>
      <c r="K73" s="422"/>
    </row>
    <row r="74" spans="1:11" ht="63.75" customHeight="1" x14ac:dyDescent="0.25">
      <c r="A74" s="119" t="s">
        <v>221</v>
      </c>
      <c r="B74" s="140" t="s">
        <v>137</v>
      </c>
      <c r="C74" s="120" t="s">
        <v>114</v>
      </c>
      <c r="D74" s="141" t="s">
        <v>445</v>
      </c>
      <c r="E74" s="141" t="s">
        <v>118</v>
      </c>
      <c r="F74" s="141">
        <v>1.22</v>
      </c>
      <c r="G74" s="261">
        <v>1.1499999999999999</v>
      </c>
      <c r="H74" s="142">
        <f t="shared" si="8"/>
        <v>94.26229508196721</v>
      </c>
      <c r="I74" s="142" t="str">
        <f>'1.ЦИиП'!H52</f>
        <v>-0,6п.п.</v>
      </c>
      <c r="J74" s="120" t="str">
        <f>IF(NOT(ISBLANK(G74)),IF(G74&lt;=F74,"выполнено","не выполнено"),IF(G74=0,"не выполнено"))</f>
        <v>выполнено</v>
      </c>
      <c r="K74" s="182"/>
    </row>
    <row r="75" spans="1:11" ht="70.5" customHeight="1" x14ac:dyDescent="0.25">
      <c r="A75" s="119" t="s">
        <v>220</v>
      </c>
      <c r="B75" s="140" t="s">
        <v>136</v>
      </c>
      <c r="C75" s="120" t="s">
        <v>114</v>
      </c>
      <c r="D75" s="141" t="s">
        <v>445</v>
      </c>
      <c r="E75" s="141" t="s">
        <v>118</v>
      </c>
      <c r="F75" s="219">
        <v>0.37</v>
      </c>
      <c r="G75" s="261">
        <v>0.3</v>
      </c>
      <c r="H75" s="142">
        <f t="shared" si="8"/>
        <v>81.081081081081081</v>
      </c>
      <c r="I75" s="142" t="str">
        <f>'1.ЦИиП'!H52</f>
        <v>-0,6п.п.</v>
      </c>
      <c r="J75" s="120" t="str">
        <f>IF(NOT(ISBLANK(G75)),IF(G75&lt;=F75,"выполнено","не выполнено"),IF(G75=0,"не выполнено"))</f>
        <v>выполнено</v>
      </c>
      <c r="K75" s="182"/>
    </row>
    <row r="76" spans="1:11" ht="26.25" customHeight="1" x14ac:dyDescent="0.25">
      <c r="A76" s="449" t="s">
        <v>761</v>
      </c>
      <c r="B76" s="450"/>
      <c r="C76" s="450"/>
      <c r="D76" s="450"/>
      <c r="E76" s="450"/>
      <c r="F76" s="450"/>
      <c r="G76" s="450"/>
      <c r="H76" s="446"/>
      <c r="I76" s="450"/>
      <c r="J76" s="450"/>
      <c r="K76" s="450"/>
    </row>
    <row r="77" spans="1:11" ht="102" customHeight="1" x14ac:dyDescent="0.25">
      <c r="A77" s="143" t="s">
        <v>30</v>
      </c>
      <c r="B77" s="137" t="s">
        <v>288</v>
      </c>
      <c r="C77" s="138" t="s">
        <v>117</v>
      </c>
      <c r="D77" s="139" t="s">
        <v>115</v>
      </c>
      <c r="E77" s="139" t="s">
        <v>115</v>
      </c>
      <c r="F77" s="139" t="s">
        <v>115</v>
      </c>
      <c r="G77" s="139" t="s">
        <v>115</v>
      </c>
      <c r="H77" s="139" t="s">
        <v>115</v>
      </c>
      <c r="I77" s="139"/>
      <c r="J77" s="139" t="s">
        <v>115</v>
      </c>
      <c r="K77" s="181" t="s">
        <v>115</v>
      </c>
    </row>
    <row r="78" spans="1:11" ht="62.25" customHeight="1" x14ac:dyDescent="0.25">
      <c r="A78" s="119" t="s">
        <v>135</v>
      </c>
      <c r="B78" s="140" t="s">
        <v>134</v>
      </c>
      <c r="C78" s="120" t="s">
        <v>114</v>
      </c>
      <c r="D78" s="141" t="s">
        <v>118</v>
      </c>
      <c r="E78" s="141" t="s">
        <v>118</v>
      </c>
      <c r="F78" s="141">
        <v>171</v>
      </c>
      <c r="G78" s="141">
        <v>165</v>
      </c>
      <c r="H78" s="142">
        <f>G78/F78*100</f>
        <v>96.491228070175438</v>
      </c>
      <c r="I78" s="142">
        <f>'1.ЦИиП'!F63/'1.ЦИиП'!E63*100</f>
        <v>50</v>
      </c>
      <c r="J78" s="120" t="str">
        <f t="shared" ref="J78:J80" si="9">IF(NOT(ISBLANK(G78)),IF(G78&gt;=F78,"выполнено","не выполнено"),IF(G78=0,"не выполнено"))</f>
        <v>не выполнено</v>
      </c>
      <c r="K78" s="169" t="s">
        <v>1046</v>
      </c>
    </row>
    <row r="79" spans="1:11" ht="63.75" customHeight="1" x14ac:dyDescent="0.25">
      <c r="A79" s="119" t="s">
        <v>133</v>
      </c>
      <c r="B79" s="140" t="s">
        <v>132</v>
      </c>
      <c r="C79" s="120" t="s">
        <v>114</v>
      </c>
      <c r="D79" s="141" t="s">
        <v>118</v>
      </c>
      <c r="E79" s="141" t="s">
        <v>118</v>
      </c>
      <c r="F79" s="141">
        <v>432</v>
      </c>
      <c r="G79" s="141">
        <v>473</v>
      </c>
      <c r="H79" s="142">
        <f>G79/F79*100</f>
        <v>109.49074074074075</v>
      </c>
      <c r="I79" s="142">
        <f>'1.ЦИиП'!F64/'1.ЦИиП'!E64*100</f>
        <v>50</v>
      </c>
      <c r="J79" s="120" t="str">
        <f t="shared" si="9"/>
        <v>выполнено</v>
      </c>
      <c r="K79" s="169" t="s">
        <v>1046</v>
      </c>
    </row>
    <row r="80" spans="1:11" ht="99" customHeight="1" x14ac:dyDescent="0.25">
      <c r="A80" s="119" t="s">
        <v>131</v>
      </c>
      <c r="B80" s="140" t="s">
        <v>130</v>
      </c>
      <c r="C80" s="120" t="s">
        <v>114</v>
      </c>
      <c r="D80" s="141" t="s">
        <v>445</v>
      </c>
      <c r="E80" s="141"/>
      <c r="F80" s="141">
        <v>1</v>
      </c>
      <c r="G80" s="141"/>
      <c r="H80" s="142">
        <f>G80/F80*100</f>
        <v>0</v>
      </c>
      <c r="I80" s="142">
        <f>'1.ЦИиП'!F65/'1.ЦИиП'!E65*100</f>
        <v>0</v>
      </c>
      <c r="J80" s="120" t="str">
        <f t="shared" si="9"/>
        <v>не выполнено</v>
      </c>
      <c r="K80" s="182" t="s">
        <v>918</v>
      </c>
    </row>
    <row r="81" spans="1:11" ht="98.25" customHeight="1" x14ac:dyDescent="0.25">
      <c r="A81" s="146" t="s">
        <v>31</v>
      </c>
      <c r="B81" s="137" t="s">
        <v>289</v>
      </c>
      <c r="C81" s="147" t="s">
        <v>117</v>
      </c>
      <c r="D81" s="139" t="s">
        <v>115</v>
      </c>
      <c r="E81" s="139" t="s">
        <v>115</v>
      </c>
      <c r="F81" s="139" t="s">
        <v>115</v>
      </c>
      <c r="G81" s="139" t="s">
        <v>115</v>
      </c>
      <c r="H81" s="139" t="s">
        <v>115</v>
      </c>
      <c r="I81" s="139" t="s">
        <v>115</v>
      </c>
      <c r="J81" s="139" t="s">
        <v>115</v>
      </c>
      <c r="K81" s="181" t="s">
        <v>115</v>
      </c>
    </row>
    <row r="82" spans="1:11" ht="87.75" customHeight="1" x14ac:dyDescent="0.25">
      <c r="A82" s="119" t="s">
        <v>129</v>
      </c>
      <c r="B82" s="140" t="s">
        <v>128</v>
      </c>
      <c r="C82" s="120" t="s">
        <v>114</v>
      </c>
      <c r="D82" s="141" t="s">
        <v>445</v>
      </c>
      <c r="E82" s="141"/>
      <c r="F82" s="141">
        <v>2</v>
      </c>
      <c r="G82" s="141"/>
      <c r="H82" s="142">
        <f>G82/F82*100</f>
        <v>0</v>
      </c>
      <c r="I82" s="142">
        <f>'1.ЦИиП'!F66/'1.ЦИиП'!E66*100</f>
        <v>0</v>
      </c>
      <c r="J82" s="120" t="str">
        <f t="shared" ref="J82" si="10">IF(NOT(ISBLANK(G82)),IF(G82&gt;=F82,"выполнено","не выполнено"),IF(G82=0,"не выполнено"))</f>
        <v>не выполнено</v>
      </c>
      <c r="K82" s="182" t="s">
        <v>919</v>
      </c>
    </row>
    <row r="83" spans="1:11" ht="224.25" customHeight="1" x14ac:dyDescent="0.25">
      <c r="A83" s="143" t="s">
        <v>32</v>
      </c>
      <c r="B83" s="137" t="s">
        <v>290</v>
      </c>
      <c r="C83" s="138" t="s">
        <v>676</v>
      </c>
      <c r="D83" s="139" t="s">
        <v>115</v>
      </c>
      <c r="E83" s="139" t="s">
        <v>115</v>
      </c>
      <c r="F83" s="139" t="s">
        <v>115</v>
      </c>
      <c r="G83" s="139" t="s">
        <v>115</v>
      </c>
      <c r="H83" s="139" t="s">
        <v>115</v>
      </c>
      <c r="I83" s="139" t="s">
        <v>115</v>
      </c>
      <c r="J83" s="139" t="s">
        <v>115</v>
      </c>
      <c r="K83" s="181" t="s">
        <v>115</v>
      </c>
    </row>
    <row r="84" spans="1:11" ht="102" customHeight="1" x14ac:dyDescent="0.25">
      <c r="A84" s="119" t="s">
        <v>127</v>
      </c>
      <c r="B84" s="140" t="s">
        <v>126</v>
      </c>
      <c r="C84" s="120" t="s">
        <v>114</v>
      </c>
      <c r="D84" s="141" t="s">
        <v>445</v>
      </c>
      <c r="E84" s="141" t="s">
        <v>118</v>
      </c>
      <c r="F84" s="219">
        <v>3</v>
      </c>
      <c r="G84" s="300">
        <v>3</v>
      </c>
      <c r="H84" s="142">
        <f>G84/F84*100</f>
        <v>100</v>
      </c>
      <c r="I84" s="142">
        <f>'1.ЦИиП'!F67/'1.ЦИиП'!E67*100</f>
        <v>50.539906103286384</v>
      </c>
      <c r="J84" s="120" t="str">
        <f t="shared" ref="J84:J86" si="11">IF(NOT(ISBLANK(G84)),IF(G84&gt;=F84,"выполнено","не выполнено"),IF(G84=0,"не выполнено"))</f>
        <v>выполнено</v>
      </c>
      <c r="K84" s="182"/>
    </row>
    <row r="85" spans="1:11" ht="84.75" customHeight="1" x14ac:dyDescent="0.25">
      <c r="A85" s="119" t="s">
        <v>125</v>
      </c>
      <c r="B85" s="140" t="s">
        <v>124</v>
      </c>
      <c r="C85" s="120" t="s">
        <v>114</v>
      </c>
      <c r="D85" s="141" t="s">
        <v>445</v>
      </c>
      <c r="E85" s="141" t="s">
        <v>118</v>
      </c>
      <c r="F85" s="219">
        <v>3</v>
      </c>
      <c r="G85" s="141">
        <v>3</v>
      </c>
      <c r="H85" s="142">
        <f>G85/F85*100</f>
        <v>100</v>
      </c>
      <c r="I85" s="142">
        <f>'1.ЦИиП'!F69/'1.ЦИиП'!E69*100</f>
        <v>11.389521640091116</v>
      </c>
      <c r="J85" s="120" t="str">
        <f t="shared" si="11"/>
        <v>выполнено</v>
      </c>
      <c r="K85" s="182"/>
    </row>
    <row r="86" spans="1:11" ht="106.5" customHeight="1" x14ac:dyDescent="0.25">
      <c r="A86" s="119" t="s">
        <v>355</v>
      </c>
      <c r="B86" s="140" t="s">
        <v>356</v>
      </c>
      <c r="C86" s="120" t="s">
        <v>677</v>
      </c>
      <c r="D86" s="141" t="s">
        <v>445</v>
      </c>
      <c r="E86" s="141"/>
      <c r="F86" s="141">
        <v>17.393000000000001</v>
      </c>
      <c r="G86" s="142"/>
      <c r="H86" s="142">
        <f t="shared" ref="H86" si="12">G86/F86*100</f>
        <v>0</v>
      </c>
      <c r="I86" s="142">
        <f>'1.ЦИиП'!F70/'1.ЦИиП'!E70*100</f>
        <v>0</v>
      </c>
      <c r="J86" s="120" t="str">
        <f t="shared" si="11"/>
        <v>не выполнено</v>
      </c>
      <c r="K86" s="182" t="s">
        <v>920</v>
      </c>
    </row>
    <row r="87" spans="1:11" ht="105" customHeight="1" x14ac:dyDescent="0.25">
      <c r="A87" s="143" t="s">
        <v>33</v>
      </c>
      <c r="B87" s="137" t="s">
        <v>971</v>
      </c>
      <c r="C87" s="138" t="s">
        <v>117</v>
      </c>
      <c r="D87" s="139" t="s">
        <v>115</v>
      </c>
      <c r="E87" s="139" t="s">
        <v>115</v>
      </c>
      <c r="F87" s="139" t="s">
        <v>115</v>
      </c>
      <c r="G87" s="139" t="s">
        <v>115</v>
      </c>
      <c r="H87" s="139" t="s">
        <v>115</v>
      </c>
      <c r="I87" s="139" t="s">
        <v>115</v>
      </c>
      <c r="J87" s="139" t="s">
        <v>115</v>
      </c>
      <c r="K87" s="181" t="s">
        <v>115</v>
      </c>
    </row>
    <row r="88" spans="1:11" ht="106.5" customHeight="1" x14ac:dyDescent="0.25">
      <c r="A88" s="119" t="s">
        <v>796</v>
      </c>
      <c r="B88" s="216" t="s">
        <v>797</v>
      </c>
      <c r="C88" s="120" t="s">
        <v>114</v>
      </c>
      <c r="D88" s="218" t="s">
        <v>445</v>
      </c>
      <c r="E88" s="141"/>
      <c r="F88" s="141">
        <v>1.35</v>
      </c>
      <c r="G88" s="142"/>
      <c r="H88" s="142">
        <f t="shared" ref="H88" si="13">G88/F88*100</f>
        <v>0</v>
      </c>
      <c r="I88" s="142">
        <f>'1.ЦИиП'!F68/'1.ЦИиП'!E68*100</f>
        <v>0</v>
      </c>
      <c r="J88" s="217" t="str">
        <f t="shared" ref="J88" si="14">IF(NOT(ISBLANK(G88)),IF(G88&gt;=F88,"выполнено","не выполнено"),IF(G88=0,"не выполнено"))</f>
        <v>не выполнено</v>
      </c>
      <c r="K88" s="182" t="s">
        <v>921</v>
      </c>
    </row>
    <row r="89" spans="1:11" ht="26.25" customHeight="1" x14ac:dyDescent="0.25">
      <c r="A89" s="447" t="s">
        <v>762</v>
      </c>
      <c r="B89" s="448"/>
      <c r="C89" s="448"/>
      <c r="D89" s="448"/>
      <c r="E89" s="448"/>
      <c r="F89" s="448"/>
      <c r="G89" s="448"/>
      <c r="H89" s="448"/>
      <c r="I89" s="448"/>
      <c r="J89" s="448"/>
      <c r="K89" s="448"/>
    </row>
    <row r="90" spans="1:11" ht="144.75" customHeight="1" x14ac:dyDescent="0.25">
      <c r="A90" s="143" t="s">
        <v>39</v>
      </c>
      <c r="B90" s="137" t="s">
        <v>291</v>
      </c>
      <c r="C90" s="138" t="s">
        <v>678</v>
      </c>
      <c r="D90" s="139" t="s">
        <v>115</v>
      </c>
      <c r="E90" s="139" t="s">
        <v>115</v>
      </c>
      <c r="F90" s="139" t="s">
        <v>115</v>
      </c>
      <c r="G90" s="139" t="s">
        <v>115</v>
      </c>
      <c r="H90" s="139" t="s">
        <v>115</v>
      </c>
      <c r="I90" s="139" t="s">
        <v>115</v>
      </c>
      <c r="J90" s="139" t="s">
        <v>115</v>
      </c>
      <c r="K90" s="181" t="s">
        <v>115</v>
      </c>
    </row>
    <row r="91" spans="1:11" ht="65.25" customHeight="1" x14ac:dyDescent="0.25">
      <c r="A91" s="119" t="s">
        <v>123</v>
      </c>
      <c r="B91" s="140" t="s">
        <v>122</v>
      </c>
      <c r="C91" s="120" t="s">
        <v>114</v>
      </c>
      <c r="D91" s="141" t="s">
        <v>118</v>
      </c>
      <c r="E91" s="141" t="s">
        <v>118</v>
      </c>
      <c r="F91" s="141">
        <v>1</v>
      </c>
      <c r="G91" s="141">
        <v>1</v>
      </c>
      <c r="H91" s="141">
        <f>G91/F91*100</f>
        <v>100</v>
      </c>
      <c r="I91" s="142">
        <f>'1.ЦИиП'!H72</f>
        <v>-97.903225806451616</v>
      </c>
      <c r="J91" s="120" t="str">
        <f t="shared" ref="J91:J92" si="15">IF(NOT(ISBLANK(G91)),IF(G91&gt;=F91,"выполнено","не выполнено"),IF(G91=0,"не выполнено"))</f>
        <v>выполнено</v>
      </c>
      <c r="K91" s="182" t="s">
        <v>882</v>
      </c>
    </row>
    <row r="92" spans="1:11" ht="65.25" customHeight="1" x14ac:dyDescent="0.25">
      <c r="A92" s="119" t="s">
        <v>1064</v>
      </c>
      <c r="B92" s="140" t="s">
        <v>972</v>
      </c>
      <c r="C92" s="120" t="s">
        <v>114</v>
      </c>
      <c r="D92" s="141" t="s">
        <v>116</v>
      </c>
      <c r="E92" s="141" t="s">
        <v>118</v>
      </c>
      <c r="F92" s="219">
        <v>1.3109999999999999</v>
      </c>
      <c r="G92" s="141">
        <v>8.1</v>
      </c>
      <c r="H92" s="142">
        <f>G92/F92*100</f>
        <v>617.84897025171631</v>
      </c>
      <c r="I92" s="142" t="str">
        <f>'1.ЦИиП'!H73</f>
        <v>0,0п.п.</v>
      </c>
      <c r="J92" s="120" t="str">
        <f t="shared" si="15"/>
        <v>выполнено</v>
      </c>
      <c r="K92" s="182" t="s">
        <v>883</v>
      </c>
    </row>
    <row r="93" spans="1:11" ht="102" customHeight="1" x14ac:dyDescent="0.25">
      <c r="A93" s="143" t="s">
        <v>40</v>
      </c>
      <c r="B93" s="137" t="s">
        <v>292</v>
      </c>
      <c r="C93" s="138" t="s">
        <v>117</v>
      </c>
      <c r="D93" s="139" t="s">
        <v>115</v>
      </c>
      <c r="E93" s="139" t="s">
        <v>115</v>
      </c>
      <c r="F93" s="139" t="s">
        <v>115</v>
      </c>
      <c r="G93" s="139" t="s">
        <v>115</v>
      </c>
      <c r="H93" s="139" t="s">
        <v>115</v>
      </c>
      <c r="I93" s="139" t="s">
        <v>115</v>
      </c>
      <c r="J93" s="139" t="s">
        <v>115</v>
      </c>
      <c r="K93" s="181" t="s">
        <v>115</v>
      </c>
    </row>
    <row r="94" spans="1:11" ht="36" customHeight="1" x14ac:dyDescent="0.25">
      <c r="A94" s="417" t="s">
        <v>121</v>
      </c>
      <c r="B94" s="410" t="s">
        <v>120</v>
      </c>
      <c r="C94" s="420" t="s">
        <v>114</v>
      </c>
      <c r="D94" s="407" t="s">
        <v>118</v>
      </c>
      <c r="E94" s="407" t="s">
        <v>118</v>
      </c>
      <c r="F94" s="407">
        <v>90</v>
      </c>
      <c r="G94" s="407">
        <v>55</v>
      </c>
      <c r="H94" s="452">
        <f>G94/F94*100</f>
        <v>61.111111111111114</v>
      </c>
      <c r="I94" s="254">
        <f>'1.ЦИиП'!H74</f>
        <v>-39</v>
      </c>
      <c r="J94" s="407" t="str">
        <f t="shared" ref="J94" si="16">IF(NOT(ISBLANK(G94)),IF(G94&gt;=F94,"выполнено","не выполнено"),IF(G94=0,"не выполнено"))</f>
        <v>не выполнено</v>
      </c>
      <c r="K94" s="410" t="s">
        <v>808</v>
      </c>
    </row>
    <row r="95" spans="1:11" ht="61.5" customHeight="1" x14ac:dyDescent="0.25">
      <c r="A95" s="418"/>
      <c r="B95" s="411"/>
      <c r="C95" s="421"/>
      <c r="D95" s="413"/>
      <c r="E95" s="413"/>
      <c r="F95" s="413"/>
      <c r="G95" s="413"/>
      <c r="H95" s="453"/>
      <c r="I95" s="254">
        <f>'1.ЦИиП'!H75</f>
        <v>-39</v>
      </c>
      <c r="J95" s="413"/>
      <c r="K95" s="411"/>
    </row>
    <row r="96" spans="1:11" ht="98.25" customHeight="1" x14ac:dyDescent="0.25">
      <c r="A96" s="143" t="s">
        <v>41</v>
      </c>
      <c r="B96" s="137" t="s">
        <v>293</v>
      </c>
      <c r="C96" s="138" t="s">
        <v>117</v>
      </c>
      <c r="D96" s="139" t="s">
        <v>115</v>
      </c>
      <c r="E96" s="139" t="s">
        <v>115</v>
      </c>
      <c r="F96" s="139" t="s">
        <v>115</v>
      </c>
      <c r="G96" s="139" t="s">
        <v>115</v>
      </c>
      <c r="H96" s="139" t="s">
        <v>115</v>
      </c>
      <c r="I96" s="139" t="s">
        <v>115</v>
      </c>
      <c r="J96" s="139" t="s">
        <v>115</v>
      </c>
      <c r="K96" s="181" t="s">
        <v>115</v>
      </c>
    </row>
    <row r="97" spans="1:11" ht="76.5" customHeight="1" x14ac:dyDescent="0.25">
      <c r="A97" s="119" t="s">
        <v>298</v>
      </c>
      <c r="B97" s="140" t="s">
        <v>1031</v>
      </c>
      <c r="C97" s="120" t="s">
        <v>114</v>
      </c>
      <c r="D97" s="141" t="s">
        <v>116</v>
      </c>
      <c r="E97" s="141" t="s">
        <v>118</v>
      </c>
      <c r="F97" s="141">
        <v>700</v>
      </c>
      <c r="G97" s="141">
        <v>120</v>
      </c>
      <c r="H97" s="118">
        <v>0</v>
      </c>
      <c r="I97" s="141" t="str">
        <f>'1.ЦИиП'!H76</f>
        <v>-580,0п.п.</v>
      </c>
      <c r="J97" s="120" t="str">
        <f>IF(NOT(ISBLANK(G97)),IF(G97&gt;=F97,"выполнен","не выполнено"),IF(G97=0,"не выполнено"))</f>
        <v>не выполнено</v>
      </c>
      <c r="K97" s="182" t="s">
        <v>906</v>
      </c>
    </row>
    <row r="98" spans="1:11" ht="102" customHeight="1" x14ac:dyDescent="0.25">
      <c r="A98" s="143" t="s">
        <v>42</v>
      </c>
      <c r="B98" s="137" t="s">
        <v>294</v>
      </c>
      <c r="C98" s="138" t="s">
        <v>117</v>
      </c>
      <c r="D98" s="139" t="s">
        <v>115</v>
      </c>
      <c r="E98" s="139" t="s">
        <v>115</v>
      </c>
      <c r="F98" s="139" t="s">
        <v>115</v>
      </c>
      <c r="G98" s="139" t="s">
        <v>115</v>
      </c>
      <c r="H98" s="139" t="s">
        <v>115</v>
      </c>
      <c r="I98" s="139" t="s">
        <v>115</v>
      </c>
      <c r="J98" s="139" t="s">
        <v>115</v>
      </c>
      <c r="K98" s="181" t="s">
        <v>115</v>
      </c>
    </row>
    <row r="99" spans="1:11" ht="83.25" customHeight="1" x14ac:dyDescent="0.25">
      <c r="A99" s="143" t="s">
        <v>43</v>
      </c>
      <c r="B99" s="137" t="s">
        <v>787</v>
      </c>
      <c r="C99" s="138" t="s">
        <v>117</v>
      </c>
      <c r="D99" s="139" t="s">
        <v>115</v>
      </c>
      <c r="E99" s="139" t="s">
        <v>115</v>
      </c>
      <c r="F99" s="139" t="s">
        <v>115</v>
      </c>
      <c r="G99" s="139" t="s">
        <v>115</v>
      </c>
      <c r="H99" s="139" t="s">
        <v>115</v>
      </c>
      <c r="I99" s="139" t="s">
        <v>115</v>
      </c>
      <c r="J99" s="139" t="s">
        <v>115</v>
      </c>
      <c r="K99" s="181" t="s">
        <v>115</v>
      </c>
    </row>
    <row r="100" spans="1:11" ht="26.25" customHeight="1" x14ac:dyDescent="0.25">
      <c r="A100" s="447" t="s">
        <v>119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</row>
    <row r="101" spans="1:11" ht="96" customHeight="1" x14ac:dyDescent="0.25">
      <c r="A101" s="143" t="s">
        <v>45</v>
      </c>
      <c r="B101" s="137" t="s">
        <v>295</v>
      </c>
      <c r="C101" s="138" t="s">
        <v>117</v>
      </c>
      <c r="D101" s="139" t="s">
        <v>115</v>
      </c>
      <c r="E101" s="139" t="s">
        <v>115</v>
      </c>
      <c r="F101" s="139" t="s">
        <v>115</v>
      </c>
      <c r="G101" s="139" t="s">
        <v>115</v>
      </c>
      <c r="H101" s="139" t="s">
        <v>115</v>
      </c>
      <c r="I101" s="139" t="s">
        <v>115</v>
      </c>
      <c r="J101" s="139" t="s">
        <v>115</v>
      </c>
      <c r="K101" s="181" t="s">
        <v>115</v>
      </c>
    </row>
    <row r="102" spans="1:11" ht="26.25" customHeight="1" x14ac:dyDescent="0.25">
      <c r="A102" s="447" t="s">
        <v>764</v>
      </c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</row>
    <row r="103" spans="1:11" ht="99" customHeight="1" x14ac:dyDescent="0.25">
      <c r="A103" s="143" t="s">
        <v>46</v>
      </c>
      <c r="B103" s="137" t="s">
        <v>296</v>
      </c>
      <c r="C103" s="138" t="s">
        <v>117</v>
      </c>
      <c r="D103" s="139" t="s">
        <v>115</v>
      </c>
      <c r="E103" s="139" t="s">
        <v>115</v>
      </c>
      <c r="F103" s="139" t="s">
        <v>115</v>
      </c>
      <c r="G103" s="139" t="s">
        <v>115</v>
      </c>
      <c r="H103" s="139" t="s">
        <v>115</v>
      </c>
      <c r="I103" s="139" t="s">
        <v>115</v>
      </c>
      <c r="J103" s="139" t="s">
        <v>115</v>
      </c>
      <c r="K103" s="181" t="s">
        <v>115</v>
      </c>
    </row>
    <row r="104" spans="1:11" ht="96.75" customHeight="1" x14ac:dyDescent="0.25">
      <c r="A104" s="143" t="s">
        <v>47</v>
      </c>
      <c r="B104" s="137" t="s">
        <v>297</v>
      </c>
      <c r="C104" s="138" t="s">
        <v>117</v>
      </c>
      <c r="D104" s="139" t="s">
        <v>115</v>
      </c>
      <c r="E104" s="139" t="s">
        <v>115</v>
      </c>
      <c r="F104" s="139" t="s">
        <v>115</v>
      </c>
      <c r="G104" s="139" t="s">
        <v>115</v>
      </c>
      <c r="H104" s="139" t="s">
        <v>115</v>
      </c>
      <c r="I104" s="139" t="s">
        <v>115</v>
      </c>
      <c r="J104" s="139" t="s">
        <v>115</v>
      </c>
      <c r="K104" s="181" t="s">
        <v>115</v>
      </c>
    </row>
    <row r="105" spans="1:11" ht="26.25" customHeight="1" x14ac:dyDescent="0.25">
      <c r="A105" s="447" t="s">
        <v>765</v>
      </c>
      <c r="B105" s="448"/>
      <c r="C105" s="448"/>
      <c r="D105" s="448"/>
      <c r="E105" s="448"/>
      <c r="F105" s="448"/>
      <c r="G105" s="448"/>
      <c r="H105" s="448"/>
      <c r="I105" s="448"/>
      <c r="J105" s="448"/>
      <c r="K105" s="448"/>
    </row>
    <row r="106" spans="1:11" ht="83.25" customHeight="1" x14ac:dyDescent="0.25">
      <c r="A106" s="143" t="s">
        <v>48</v>
      </c>
      <c r="B106" s="137" t="s">
        <v>451</v>
      </c>
      <c r="C106" s="138" t="s">
        <v>117</v>
      </c>
      <c r="D106" s="139" t="s">
        <v>115</v>
      </c>
      <c r="E106" s="139" t="s">
        <v>115</v>
      </c>
      <c r="F106" s="139" t="s">
        <v>115</v>
      </c>
      <c r="G106" s="139" t="s">
        <v>115</v>
      </c>
      <c r="H106" s="139" t="s">
        <v>115</v>
      </c>
      <c r="I106" s="139" t="s">
        <v>115</v>
      </c>
      <c r="J106" s="139" t="s">
        <v>115</v>
      </c>
      <c r="K106" s="181" t="s">
        <v>115</v>
      </c>
    </row>
    <row r="107" spans="1:11" ht="104.25" customHeight="1" x14ac:dyDescent="0.25">
      <c r="A107" s="143" t="s">
        <v>49</v>
      </c>
      <c r="B107" s="137" t="s">
        <v>361</v>
      </c>
      <c r="C107" s="138" t="s">
        <v>117</v>
      </c>
      <c r="D107" s="139" t="s">
        <v>114</v>
      </c>
      <c r="E107" s="139" t="s">
        <v>114</v>
      </c>
      <c r="F107" s="139" t="s">
        <v>114</v>
      </c>
      <c r="G107" s="139" t="s">
        <v>114</v>
      </c>
      <c r="H107" s="139" t="s">
        <v>114</v>
      </c>
      <c r="I107" s="139" t="s">
        <v>114</v>
      </c>
      <c r="J107" s="139" t="s">
        <v>114</v>
      </c>
      <c r="K107" s="181" t="s">
        <v>114</v>
      </c>
    </row>
    <row r="108" spans="1:11" ht="75" customHeight="1" x14ac:dyDescent="0.25">
      <c r="A108" s="119" t="s">
        <v>362</v>
      </c>
      <c r="B108" s="140" t="s">
        <v>363</v>
      </c>
      <c r="C108" s="120" t="s">
        <v>115</v>
      </c>
      <c r="D108" s="141" t="s">
        <v>116</v>
      </c>
      <c r="E108" s="141" t="s">
        <v>446</v>
      </c>
      <c r="F108" s="141">
        <v>2</v>
      </c>
      <c r="G108" s="141">
        <v>2</v>
      </c>
      <c r="H108" s="141">
        <f>G108/F108*100</f>
        <v>100</v>
      </c>
      <c r="I108" s="224">
        <f>'1.ЦИиП'!F94/'1.ЦИиП'!E94*100</f>
        <v>99.627329192546583</v>
      </c>
      <c r="J108" s="120" t="str">
        <f t="shared" ref="J108:J111" si="17">IF(NOT(ISBLANK(G108)),IF(G108&gt;=F108,"выполнено","не выполнено"),IF(G108=0,"не выполнено"))</f>
        <v>выполнено</v>
      </c>
      <c r="K108" s="182"/>
    </row>
    <row r="109" spans="1:11" ht="26.25" customHeight="1" x14ac:dyDescent="0.25">
      <c r="A109" s="417" t="s">
        <v>364</v>
      </c>
      <c r="B109" s="410" t="s">
        <v>679</v>
      </c>
      <c r="C109" s="420" t="s">
        <v>115</v>
      </c>
      <c r="D109" s="407" t="s">
        <v>118</v>
      </c>
      <c r="E109" s="407" t="s">
        <v>118</v>
      </c>
      <c r="F109" s="407">
        <v>3</v>
      </c>
      <c r="G109" s="407">
        <v>5</v>
      </c>
      <c r="H109" s="461">
        <f>G110/F109*100</f>
        <v>0</v>
      </c>
      <c r="I109" s="224">
        <f>'1.ЦИиП'!F96/'1.ЦИиП'!E96*100</f>
        <v>85.714285714285708</v>
      </c>
      <c r="J109" s="420" t="str">
        <f>IF(NOT(ISBLANK(G109)),IF(G109&gt;=F109,"выполнено","не выполнено"),IF(G109=0,"не выполнено"))</f>
        <v>выполнено</v>
      </c>
      <c r="K109" s="410"/>
    </row>
    <row r="110" spans="1:11" ht="30" customHeight="1" x14ac:dyDescent="0.25">
      <c r="A110" s="419"/>
      <c r="B110" s="412"/>
      <c r="C110" s="422"/>
      <c r="D110" s="414"/>
      <c r="E110" s="414"/>
      <c r="F110" s="414"/>
      <c r="G110" s="414"/>
      <c r="H110" s="462"/>
      <c r="I110" s="225">
        <f>'1.ЦИиП'!F97/'1.ЦИиП'!E97*100</f>
        <v>266.66666666666669</v>
      </c>
      <c r="J110" s="422"/>
      <c r="K110" s="412"/>
    </row>
    <row r="111" spans="1:11" ht="54.75" customHeight="1" x14ac:dyDescent="0.25">
      <c r="A111" s="119" t="s">
        <v>365</v>
      </c>
      <c r="B111" s="140" t="s">
        <v>395</v>
      </c>
      <c r="C111" s="120" t="s">
        <v>115</v>
      </c>
      <c r="D111" s="141" t="s">
        <v>446</v>
      </c>
      <c r="E111" s="141" t="s">
        <v>446</v>
      </c>
      <c r="F111" s="141">
        <v>2</v>
      </c>
      <c r="G111" s="141">
        <v>1</v>
      </c>
      <c r="H111" s="184">
        <f t="shared" ref="H111:H179" si="18">G111/F111*100</f>
        <v>50</v>
      </c>
      <c r="I111" s="142">
        <f>'1.ЦИиП'!F98/'1.ЦИиП'!E98*100</f>
        <v>87.56830601092895</v>
      </c>
      <c r="J111" s="223" t="str">
        <f t="shared" si="17"/>
        <v>не выполнено</v>
      </c>
      <c r="K111" s="127" t="s">
        <v>812</v>
      </c>
    </row>
    <row r="112" spans="1:11" s="148" customFormat="1" ht="88.5" customHeight="1" x14ac:dyDescent="0.25">
      <c r="A112" s="143" t="s">
        <v>50</v>
      </c>
      <c r="B112" s="137" t="s">
        <v>366</v>
      </c>
      <c r="C112" s="138" t="s">
        <v>117</v>
      </c>
      <c r="D112" s="139" t="s">
        <v>115</v>
      </c>
      <c r="E112" s="139" t="s">
        <v>115</v>
      </c>
      <c r="F112" s="139" t="s">
        <v>115</v>
      </c>
      <c r="G112" s="139" t="s">
        <v>115</v>
      </c>
      <c r="H112" s="139" t="s">
        <v>115</v>
      </c>
      <c r="I112" s="139" t="s">
        <v>115</v>
      </c>
      <c r="J112" s="139" t="s">
        <v>115</v>
      </c>
      <c r="K112" s="181" t="s">
        <v>115</v>
      </c>
    </row>
    <row r="113" spans="1:11" s="36" customFormat="1" ht="35.25" customHeight="1" x14ac:dyDescent="0.25">
      <c r="A113" s="417" t="s">
        <v>51</v>
      </c>
      <c r="B113" s="410" t="s">
        <v>396</v>
      </c>
      <c r="C113" s="420" t="s">
        <v>115</v>
      </c>
      <c r="D113" s="407" t="s">
        <v>116</v>
      </c>
      <c r="E113" s="407" t="s">
        <v>118</v>
      </c>
      <c r="F113" s="407">
        <v>35</v>
      </c>
      <c r="G113" s="463">
        <v>4</v>
      </c>
      <c r="H113" s="452">
        <f>G113/F113*100</f>
        <v>11.428571428571429</v>
      </c>
      <c r="I113" s="226">
        <f>'1.ЦИиП'!H99</f>
        <v>-67.567567567567579</v>
      </c>
      <c r="J113" s="420" t="str">
        <f>IF(NOT(ISBLANK(G113)),IF(G113&gt;=F113,"выполнено","не выполнено"),IF(G113=0,"не выполнено"))</f>
        <v>не выполнено</v>
      </c>
      <c r="K113" s="410" t="s">
        <v>807</v>
      </c>
    </row>
    <row r="114" spans="1:11" s="36" customFormat="1" ht="48.75" customHeight="1" x14ac:dyDescent="0.25">
      <c r="A114" s="418"/>
      <c r="B114" s="411"/>
      <c r="C114" s="421"/>
      <c r="D114" s="413"/>
      <c r="E114" s="414"/>
      <c r="F114" s="413"/>
      <c r="G114" s="464"/>
      <c r="H114" s="453"/>
      <c r="I114" s="235" t="str">
        <f>'1.ЦИиП'!H100</f>
        <v>1,1п.п.</v>
      </c>
      <c r="J114" s="421"/>
      <c r="K114" s="411"/>
    </row>
    <row r="115" spans="1:11" ht="27.75" customHeight="1" x14ac:dyDescent="0.25">
      <c r="A115" s="417" t="s">
        <v>367</v>
      </c>
      <c r="B115" s="410" t="s">
        <v>397</v>
      </c>
      <c r="C115" s="420" t="s">
        <v>115</v>
      </c>
      <c r="D115" s="407" t="s">
        <v>116</v>
      </c>
      <c r="E115" s="407" t="s">
        <v>118</v>
      </c>
      <c r="F115" s="407">
        <v>1</v>
      </c>
      <c r="G115" s="407">
        <v>3</v>
      </c>
      <c r="H115" s="407">
        <f>G115/F115*100</f>
        <v>300</v>
      </c>
      <c r="I115" s="226">
        <f>'1.ЦИиП'!H101</f>
        <v>82.710315789473697</v>
      </c>
      <c r="J115" s="420" t="str">
        <f>IF(NOT(ISBLANK(G115)),IF(G115&gt;=F115,"выполнено","не выполнено"),IF(G115=0,"не выполнено"))</f>
        <v>выполнено</v>
      </c>
      <c r="K115" s="410" t="s">
        <v>807</v>
      </c>
    </row>
    <row r="116" spans="1:11" ht="45" customHeight="1" x14ac:dyDescent="0.25">
      <c r="A116" s="419"/>
      <c r="B116" s="412"/>
      <c r="C116" s="422"/>
      <c r="D116" s="414"/>
      <c r="E116" s="414"/>
      <c r="F116" s="414"/>
      <c r="G116" s="414"/>
      <c r="H116" s="414"/>
      <c r="I116" s="225" t="str">
        <f>'1.ЦИиП'!H102</f>
        <v>1,6п.п.</v>
      </c>
      <c r="J116" s="422"/>
      <c r="K116" s="412"/>
    </row>
    <row r="117" spans="1:11" ht="53.25" customHeight="1" x14ac:dyDescent="0.25">
      <c r="A117" s="119" t="s">
        <v>368</v>
      </c>
      <c r="B117" s="140" t="s">
        <v>398</v>
      </c>
      <c r="C117" s="120" t="s">
        <v>115</v>
      </c>
      <c r="D117" s="141" t="s">
        <v>116</v>
      </c>
      <c r="E117" s="141" t="s">
        <v>118</v>
      </c>
      <c r="F117" s="141">
        <v>50</v>
      </c>
      <c r="G117" s="141">
        <v>50</v>
      </c>
      <c r="H117" s="141">
        <f t="shared" si="18"/>
        <v>100</v>
      </c>
      <c r="I117" s="142">
        <f>'1.ЦИиП'!F103/'1.ЦИиП'!E103*100</f>
        <v>100</v>
      </c>
      <c r="J117" s="120" t="str">
        <f t="shared" ref="J117:J118" si="19">IF(NOT(ISBLANK(G117)),IF(G117&gt;=F117,"выполнено","не выполнено"),IF(G117=0,"не выполнено"))</f>
        <v>выполнено</v>
      </c>
      <c r="K117" s="233"/>
    </row>
    <row r="118" spans="1:11" ht="64.5" customHeight="1" x14ac:dyDescent="0.25">
      <c r="A118" s="119" t="s">
        <v>369</v>
      </c>
      <c r="B118" s="140" t="s">
        <v>399</v>
      </c>
      <c r="C118" s="120" t="s">
        <v>115</v>
      </c>
      <c r="D118" s="141" t="s">
        <v>116</v>
      </c>
      <c r="E118" s="141" t="s">
        <v>810</v>
      </c>
      <c r="F118" s="219">
        <v>1</v>
      </c>
      <c r="G118" s="141">
        <v>0.9</v>
      </c>
      <c r="H118" s="141">
        <f>G118/F118*100</f>
        <v>90</v>
      </c>
      <c r="I118" s="142">
        <f>'1.ЦИиП'!F104/'1.ЦИиП'!E104*100</f>
        <v>98.965517241379303</v>
      </c>
      <c r="J118" s="120" t="str">
        <f t="shared" si="19"/>
        <v>не выполнено</v>
      </c>
      <c r="K118" s="233" t="s">
        <v>812</v>
      </c>
    </row>
    <row r="119" spans="1:11" ht="84.75" customHeight="1" x14ac:dyDescent="0.25">
      <c r="A119" s="143" t="s">
        <v>52</v>
      </c>
      <c r="B119" s="137" t="s">
        <v>585</v>
      </c>
      <c r="C119" s="138" t="s">
        <v>117</v>
      </c>
      <c r="D119" s="139" t="s">
        <v>115</v>
      </c>
      <c r="E119" s="139" t="s">
        <v>115</v>
      </c>
      <c r="F119" s="139" t="s">
        <v>115</v>
      </c>
      <c r="G119" s="139" t="s">
        <v>115</v>
      </c>
      <c r="H119" s="139" t="s">
        <v>115</v>
      </c>
      <c r="I119" s="139" t="s">
        <v>115</v>
      </c>
      <c r="J119" s="139" t="s">
        <v>115</v>
      </c>
      <c r="K119" s="181" t="s">
        <v>115</v>
      </c>
    </row>
    <row r="120" spans="1:11" ht="84.75" customHeight="1" x14ac:dyDescent="0.25">
      <c r="A120" s="143" t="s">
        <v>53</v>
      </c>
      <c r="B120" s="137" t="s">
        <v>787</v>
      </c>
      <c r="C120" s="138" t="s">
        <v>117</v>
      </c>
      <c r="D120" s="139" t="s">
        <v>115</v>
      </c>
      <c r="E120" s="139" t="s">
        <v>115</v>
      </c>
      <c r="F120" s="139" t="s">
        <v>115</v>
      </c>
      <c r="G120" s="139" t="s">
        <v>115</v>
      </c>
      <c r="H120" s="139" t="s">
        <v>115</v>
      </c>
      <c r="I120" s="139" t="s">
        <v>115</v>
      </c>
      <c r="J120" s="139" t="s">
        <v>115</v>
      </c>
      <c r="K120" s="181" t="s">
        <v>115</v>
      </c>
    </row>
    <row r="121" spans="1:11" ht="84.75" customHeight="1" x14ac:dyDescent="0.25">
      <c r="A121" s="119" t="s">
        <v>372</v>
      </c>
      <c r="B121" s="140" t="s">
        <v>973</v>
      </c>
      <c r="C121" s="120" t="s">
        <v>115</v>
      </c>
      <c r="D121" s="141" t="s">
        <v>116</v>
      </c>
      <c r="E121" s="141" t="s">
        <v>118</v>
      </c>
      <c r="F121" s="141">
        <v>5</v>
      </c>
      <c r="G121" s="142">
        <v>7.1</v>
      </c>
      <c r="H121" s="142">
        <f>G121-F121</f>
        <v>2.0999999999999996</v>
      </c>
      <c r="I121" s="142">
        <f>'1.ЦИиП'!F105/'1.ЦИиП'!E105*100</f>
        <v>58.901098901098905</v>
      </c>
      <c r="J121" s="120" t="str">
        <f>IF(NOT(ISBLANK(G121)),IF(G121&gt;=F121,"выполнено","не выполнено"),IF(G121=0,"не выполнено"))</f>
        <v>выполнено</v>
      </c>
      <c r="K121" s="182"/>
    </row>
    <row r="122" spans="1:11" ht="84.75" customHeight="1" x14ac:dyDescent="0.25">
      <c r="A122" s="119" t="s">
        <v>373</v>
      </c>
      <c r="B122" s="140" t="s">
        <v>974</v>
      </c>
      <c r="C122" s="120" t="s">
        <v>115</v>
      </c>
      <c r="D122" s="141" t="s">
        <v>116</v>
      </c>
      <c r="E122" s="141"/>
      <c r="F122" s="141">
        <v>0</v>
      </c>
      <c r="G122" s="142">
        <v>0</v>
      </c>
      <c r="H122" s="142">
        <f>G122-F122</f>
        <v>0</v>
      </c>
      <c r="I122" s="142">
        <f>'1.ЦИиП'!F105/'1.ЦИиП'!E105*100</f>
        <v>58.901098901098905</v>
      </c>
      <c r="J122" s="120" t="str">
        <f>IF(NOT(ISBLANK(G122)),IF(G122&gt;=F122,"выполнено","не выполнено"),IF(G122=0,"не выполнено"))</f>
        <v>выполнено</v>
      </c>
      <c r="K122" s="182"/>
    </row>
    <row r="123" spans="1:11" ht="102" customHeight="1" x14ac:dyDescent="0.25">
      <c r="A123" s="119" t="s">
        <v>374</v>
      </c>
      <c r="B123" s="140" t="s">
        <v>975</v>
      </c>
      <c r="C123" s="120" t="s">
        <v>115</v>
      </c>
      <c r="D123" s="141" t="s">
        <v>116</v>
      </c>
      <c r="E123" s="141" t="s">
        <v>118</v>
      </c>
      <c r="F123" s="141">
        <v>1</v>
      </c>
      <c r="G123" s="300">
        <v>1</v>
      </c>
      <c r="H123" s="142">
        <f>G123/F123*100</f>
        <v>100</v>
      </c>
      <c r="I123" s="142">
        <f>'1.ЦИиП'!F105/'1.ЦИиП'!E105*100</f>
        <v>58.901098901098905</v>
      </c>
      <c r="J123" s="120" t="str">
        <f>IF(NOT(ISBLANK(G123)),IF(G123&gt;=F123,"выполнено","не выполнено"),IF(G123=0,"не выполнено"))</f>
        <v>выполнено</v>
      </c>
      <c r="K123" s="182"/>
    </row>
    <row r="124" spans="1:11" ht="83.25" customHeight="1" x14ac:dyDescent="0.25">
      <c r="A124" s="143" t="s">
        <v>54</v>
      </c>
      <c r="B124" s="137" t="s">
        <v>370</v>
      </c>
      <c r="C124" s="138" t="s">
        <v>117</v>
      </c>
      <c r="D124" s="139" t="s">
        <v>115</v>
      </c>
      <c r="E124" s="139" t="s">
        <v>115</v>
      </c>
      <c r="F124" s="139" t="s">
        <v>115</v>
      </c>
      <c r="G124" s="139" t="s">
        <v>115</v>
      </c>
      <c r="H124" s="139" t="s">
        <v>115</v>
      </c>
      <c r="I124" s="139" t="s">
        <v>115</v>
      </c>
      <c r="J124" s="139" t="s">
        <v>115</v>
      </c>
      <c r="K124" s="181" t="s">
        <v>115</v>
      </c>
    </row>
    <row r="125" spans="1:11" ht="57" customHeight="1" x14ac:dyDescent="0.25">
      <c r="A125" s="119" t="s">
        <v>55</v>
      </c>
      <c r="B125" s="140" t="s">
        <v>680</v>
      </c>
      <c r="C125" s="120" t="s">
        <v>115</v>
      </c>
      <c r="D125" s="141" t="s">
        <v>116</v>
      </c>
      <c r="E125" s="141" t="s">
        <v>118</v>
      </c>
      <c r="F125" s="141">
        <v>0.6</v>
      </c>
      <c r="G125" s="142">
        <v>0.4</v>
      </c>
      <c r="H125" s="142">
        <f>G125/F125*100</f>
        <v>66.666666666666671</v>
      </c>
      <c r="I125" s="142">
        <f>'1.ЦИиП'!F106/'1.ЦИиП'!E106*100</f>
        <v>100</v>
      </c>
      <c r="J125" s="120" t="str">
        <f t="shared" ref="J125" si="20">IF(NOT(ISBLANK(G125)),IF(G125&gt;=F125,"выполнено","не выполнено"),IF(G125=0,"не выполнено"))</f>
        <v>не выполнено</v>
      </c>
      <c r="K125" s="233" t="s">
        <v>812</v>
      </c>
    </row>
    <row r="126" spans="1:11" ht="25.5" customHeight="1" x14ac:dyDescent="0.25">
      <c r="A126" s="417" t="s">
        <v>56</v>
      </c>
      <c r="B126" s="410" t="s">
        <v>681</v>
      </c>
      <c r="C126" s="420" t="s">
        <v>115</v>
      </c>
      <c r="D126" s="407" t="s">
        <v>116</v>
      </c>
      <c r="E126" s="407" t="s">
        <v>446</v>
      </c>
      <c r="F126" s="407">
        <v>60</v>
      </c>
      <c r="G126" s="407">
        <v>63.7</v>
      </c>
      <c r="H126" s="452">
        <f>G126/F126*100</f>
        <v>106.16666666666667</v>
      </c>
      <c r="I126" s="241">
        <f>'1.ЦИиП'!F106/'1.ЦИиП'!E106*100</f>
        <v>100</v>
      </c>
      <c r="J126" s="420" t="str">
        <f>IF(NOT(ISBLANK(G126)),IF(G126&gt;=F126,"выполнено","не выполнено"),IF(G126=0,"не выполнено"))</f>
        <v>выполнено</v>
      </c>
      <c r="K126" s="420"/>
    </row>
    <row r="127" spans="1:11" ht="25.5" customHeight="1" x14ac:dyDescent="0.25">
      <c r="A127" s="418"/>
      <c r="B127" s="411"/>
      <c r="C127" s="421"/>
      <c r="D127" s="413"/>
      <c r="E127" s="408"/>
      <c r="F127" s="413"/>
      <c r="G127" s="413"/>
      <c r="H127" s="453"/>
      <c r="I127" s="274">
        <f>'1.ЦИиП'!F107/'1.ЦИиП'!E107*100</f>
        <v>32.999999999999993</v>
      </c>
      <c r="J127" s="421"/>
      <c r="K127" s="421"/>
    </row>
    <row r="128" spans="1:11" ht="28.5" customHeight="1" x14ac:dyDescent="0.25">
      <c r="A128" s="419"/>
      <c r="B128" s="412"/>
      <c r="C128" s="422"/>
      <c r="D128" s="414"/>
      <c r="E128" s="409"/>
      <c r="F128" s="414"/>
      <c r="G128" s="414"/>
      <c r="H128" s="454"/>
      <c r="I128" s="243">
        <f>'1.ЦИиП'!H108</f>
        <v>0</v>
      </c>
      <c r="J128" s="422"/>
      <c r="K128" s="422"/>
    </row>
    <row r="129" spans="1:11" ht="24" customHeight="1" x14ac:dyDescent="0.25">
      <c r="A129" s="417" t="s">
        <v>375</v>
      </c>
      <c r="B129" s="410" t="s">
        <v>400</v>
      </c>
      <c r="C129" s="420" t="s">
        <v>115</v>
      </c>
      <c r="D129" s="407" t="s">
        <v>446</v>
      </c>
      <c r="E129" s="407" t="s">
        <v>118</v>
      </c>
      <c r="F129" s="407">
        <v>280</v>
      </c>
      <c r="G129" s="407">
        <v>8000</v>
      </c>
      <c r="H129" s="452" t="s">
        <v>1056</v>
      </c>
      <c r="I129" s="241" t="str">
        <f>'1.ЦИиП'!H109</f>
        <v>0,01п.п.</v>
      </c>
      <c r="J129" s="420" t="str">
        <f>IF(NOT(ISBLANK(G129)),IF(G129&gt;=F129,"выполнено","не выполнено"),IF(G129=0,"не выполнено"))</f>
        <v>выполнено</v>
      </c>
      <c r="K129" s="410"/>
    </row>
    <row r="130" spans="1:11" ht="18.600000000000001" customHeight="1" x14ac:dyDescent="0.25">
      <c r="A130" s="418"/>
      <c r="B130" s="411"/>
      <c r="C130" s="421"/>
      <c r="D130" s="413"/>
      <c r="E130" s="413"/>
      <c r="F130" s="413"/>
      <c r="G130" s="413"/>
      <c r="H130" s="453"/>
      <c r="I130" s="242">
        <f>'1.ЦИиП'!F110/'1.ЦИиП'!E110*100</f>
        <v>100</v>
      </c>
      <c r="J130" s="421"/>
      <c r="K130" s="411"/>
    </row>
    <row r="131" spans="1:11" ht="18.600000000000001" customHeight="1" x14ac:dyDescent="0.25">
      <c r="A131" s="418"/>
      <c r="B131" s="411"/>
      <c r="C131" s="421"/>
      <c r="D131" s="413"/>
      <c r="E131" s="413"/>
      <c r="F131" s="413"/>
      <c r="G131" s="413"/>
      <c r="H131" s="453"/>
      <c r="I131" s="242">
        <f>'1.ЦИиП'!F111/'1.ЦИиП'!E111*100</f>
        <v>100</v>
      </c>
      <c r="J131" s="421"/>
      <c r="K131" s="411"/>
    </row>
    <row r="132" spans="1:11" ht="18.600000000000001" customHeight="1" x14ac:dyDescent="0.25">
      <c r="A132" s="418"/>
      <c r="B132" s="411"/>
      <c r="C132" s="421"/>
      <c r="D132" s="413"/>
      <c r="E132" s="413"/>
      <c r="F132" s="413"/>
      <c r="G132" s="413"/>
      <c r="H132" s="453"/>
      <c r="I132" s="242">
        <f>'1.ЦИиП'!F112/'1.ЦИиП'!E112*100</f>
        <v>100</v>
      </c>
      <c r="J132" s="421"/>
      <c r="K132" s="411"/>
    </row>
    <row r="133" spans="1:11" ht="18.600000000000001" customHeight="1" x14ac:dyDescent="0.25">
      <c r="A133" s="418"/>
      <c r="B133" s="411"/>
      <c r="C133" s="421"/>
      <c r="D133" s="413"/>
      <c r="E133" s="413"/>
      <c r="F133" s="413"/>
      <c r="G133" s="413"/>
      <c r="H133" s="453"/>
      <c r="I133" s="242">
        <f>'1.ЦИиП'!F113/'1.ЦИиП'!E113*100</f>
        <v>31.25</v>
      </c>
      <c r="J133" s="421"/>
      <c r="K133" s="411"/>
    </row>
    <row r="134" spans="1:11" ht="18.600000000000001" customHeight="1" x14ac:dyDescent="0.25">
      <c r="A134" s="419"/>
      <c r="B134" s="412"/>
      <c r="C134" s="422"/>
      <c r="D134" s="414"/>
      <c r="E134" s="414"/>
      <c r="F134" s="414"/>
      <c r="G134" s="414"/>
      <c r="H134" s="454"/>
      <c r="I134" s="225">
        <f>'1.ЦИиП'!F114/'1.ЦИиП'!E114*100</f>
        <v>100</v>
      </c>
      <c r="J134" s="422"/>
      <c r="K134" s="412"/>
    </row>
    <row r="135" spans="1:11" ht="81.75" customHeight="1" x14ac:dyDescent="0.25">
      <c r="A135" s="143" t="s">
        <v>57</v>
      </c>
      <c r="B135" s="137" t="s">
        <v>371</v>
      </c>
      <c r="C135" s="138" t="s">
        <v>117</v>
      </c>
      <c r="D135" s="139" t="s">
        <v>115</v>
      </c>
      <c r="E135" s="139" t="s">
        <v>115</v>
      </c>
      <c r="F135" s="139" t="s">
        <v>115</v>
      </c>
      <c r="G135" s="139" t="s">
        <v>115</v>
      </c>
      <c r="H135" s="139" t="s">
        <v>115</v>
      </c>
      <c r="I135" s="139" t="s">
        <v>115</v>
      </c>
      <c r="J135" s="139" t="s">
        <v>115</v>
      </c>
      <c r="K135" s="181" t="s">
        <v>115</v>
      </c>
    </row>
    <row r="136" spans="1:11" ht="66" customHeight="1" x14ac:dyDescent="0.25">
      <c r="A136" s="119" t="s">
        <v>976</v>
      </c>
      <c r="B136" s="140" t="s">
        <v>682</v>
      </c>
      <c r="C136" s="120" t="s">
        <v>115</v>
      </c>
      <c r="D136" s="141" t="s">
        <v>116</v>
      </c>
      <c r="E136" s="141" t="s">
        <v>118</v>
      </c>
      <c r="F136" s="141">
        <v>3</v>
      </c>
      <c r="G136" s="141">
        <v>1.4</v>
      </c>
      <c r="H136" s="142">
        <f t="shared" si="18"/>
        <v>46.666666666666664</v>
      </c>
      <c r="I136" s="142" t="str">
        <f>'1.ЦИиП'!H116</f>
        <v>-10,0п.п.</v>
      </c>
      <c r="J136" s="120" t="str">
        <f t="shared" ref="J136" si="21">IF(NOT(ISBLANK(G136)),IF(G136&gt;=F136,"выполнено","не выполнено"),IF(G136=0,"не выполнено"))</f>
        <v>не выполнено</v>
      </c>
      <c r="K136" s="233" t="s">
        <v>812</v>
      </c>
    </row>
    <row r="137" spans="1:11" ht="34.5" customHeight="1" x14ac:dyDescent="0.25">
      <c r="A137" s="417" t="s">
        <v>977</v>
      </c>
      <c r="B137" s="410" t="s">
        <v>401</v>
      </c>
      <c r="C137" s="420" t="s">
        <v>115</v>
      </c>
      <c r="D137" s="407" t="s">
        <v>452</v>
      </c>
      <c r="E137" s="407" t="s">
        <v>118</v>
      </c>
      <c r="F137" s="407">
        <v>20</v>
      </c>
      <c r="G137" s="407">
        <v>21</v>
      </c>
      <c r="H137" s="467">
        <f>G138/F137*100</f>
        <v>0</v>
      </c>
      <c r="I137" s="264">
        <f>'1.ЦИиП'!F115/'1.ЦИиП'!E115*100</f>
        <v>0</v>
      </c>
      <c r="J137" s="455" t="str">
        <f>IF(NOT(ISBLANK(G137)),IF(G137&gt;=F137,"выполнено","не выполнено"),IF(G137=0,"не выполнено"))</f>
        <v>выполнено</v>
      </c>
      <c r="K137" s="458" t="s">
        <v>1040</v>
      </c>
    </row>
    <row r="138" spans="1:11" ht="78.75" customHeight="1" x14ac:dyDescent="0.25">
      <c r="A138" s="419"/>
      <c r="B138" s="412"/>
      <c r="C138" s="422"/>
      <c r="D138" s="414"/>
      <c r="E138" s="414"/>
      <c r="F138" s="414"/>
      <c r="G138" s="414"/>
      <c r="H138" s="468"/>
      <c r="I138" s="265" t="str">
        <f>'1.ЦИиП'!H116</f>
        <v>-10,0п.п.</v>
      </c>
      <c r="J138" s="457"/>
      <c r="K138" s="460"/>
    </row>
    <row r="139" spans="1:11" ht="27.75" customHeight="1" x14ac:dyDescent="0.25">
      <c r="A139" s="417" t="s">
        <v>978</v>
      </c>
      <c r="B139" s="410" t="s">
        <v>402</v>
      </c>
      <c r="C139" s="420" t="s">
        <v>115</v>
      </c>
      <c r="D139" s="407" t="s">
        <v>452</v>
      </c>
      <c r="E139" s="407" t="s">
        <v>118</v>
      </c>
      <c r="F139" s="407">
        <v>17</v>
      </c>
      <c r="G139" s="407">
        <v>26</v>
      </c>
      <c r="H139" s="452">
        <f>G139/F139*100</f>
        <v>152.94117647058823</v>
      </c>
      <c r="I139" s="241">
        <f>'1.ЦИиП'!F115/'1.ЦИиП'!E115*100</f>
        <v>0</v>
      </c>
      <c r="J139" s="420" t="str">
        <f>IF(NOT(ISBLANK(G139)),IF(G139&gt;=F139,"выполнено","не выполнено"),IF(G139=0,"не выполнено"))</f>
        <v>выполнено</v>
      </c>
      <c r="K139" s="465"/>
    </row>
    <row r="140" spans="1:11" ht="39" customHeight="1" x14ac:dyDescent="0.25">
      <c r="A140" s="418"/>
      <c r="B140" s="411"/>
      <c r="C140" s="421"/>
      <c r="D140" s="413"/>
      <c r="E140" s="413"/>
      <c r="F140" s="413"/>
      <c r="G140" s="413"/>
      <c r="H140" s="453"/>
      <c r="I140" s="242">
        <f>'1.ЦИиП'!F117/'1.ЦИиП'!E117*100</f>
        <v>0</v>
      </c>
      <c r="J140" s="421"/>
      <c r="K140" s="466"/>
    </row>
    <row r="141" spans="1:11" ht="30" customHeight="1" x14ac:dyDescent="0.25">
      <c r="A141" s="417" t="s">
        <v>979</v>
      </c>
      <c r="B141" s="410" t="s">
        <v>403</v>
      </c>
      <c r="C141" s="420" t="s">
        <v>115</v>
      </c>
      <c r="D141" s="407" t="s">
        <v>452</v>
      </c>
      <c r="E141" s="407" t="s">
        <v>118</v>
      </c>
      <c r="F141" s="407">
        <v>7</v>
      </c>
      <c r="G141" s="407">
        <v>2</v>
      </c>
      <c r="H141" s="407">
        <f>G143/F141*100</f>
        <v>0</v>
      </c>
      <c r="I141" s="242">
        <f>'1.ЦИиП'!F115/'1.ЦИиП'!E115*100</f>
        <v>0</v>
      </c>
      <c r="J141" s="420" t="str">
        <f>IF(NOT(ISBLANK(G141)),IF(G141&gt;=F141,"выполнено","не выполнено"),IF(G141=0,"не выполнено"))</f>
        <v>не выполнено</v>
      </c>
      <c r="K141" s="458" t="s">
        <v>1041</v>
      </c>
    </row>
    <row r="142" spans="1:11" ht="33.75" customHeight="1" x14ac:dyDescent="0.25">
      <c r="A142" s="418"/>
      <c r="B142" s="411"/>
      <c r="C142" s="421"/>
      <c r="D142" s="413"/>
      <c r="E142" s="413"/>
      <c r="F142" s="413"/>
      <c r="G142" s="413"/>
      <c r="H142" s="413"/>
      <c r="I142" s="242">
        <f>'1.ЦИиП'!F118/'1.ЦИиП'!E118*100</f>
        <v>0</v>
      </c>
      <c r="J142" s="421"/>
      <c r="K142" s="459"/>
    </row>
    <row r="143" spans="1:11" ht="36.75" customHeight="1" x14ac:dyDescent="0.25">
      <c r="A143" s="419"/>
      <c r="B143" s="412"/>
      <c r="C143" s="422"/>
      <c r="D143" s="414"/>
      <c r="E143" s="414"/>
      <c r="F143" s="414"/>
      <c r="G143" s="414"/>
      <c r="H143" s="414"/>
      <c r="I143" s="240" t="str">
        <f>'1.ЦИиП'!H119</f>
        <v>-10,0п.п.</v>
      </c>
      <c r="J143" s="422"/>
      <c r="K143" s="460"/>
    </row>
    <row r="144" spans="1:11" ht="102.75" customHeight="1" x14ac:dyDescent="0.25">
      <c r="A144" s="143" t="s">
        <v>376</v>
      </c>
      <c r="B144" s="137" t="s">
        <v>980</v>
      </c>
      <c r="C144" s="138" t="s">
        <v>117</v>
      </c>
      <c r="D144" s="139" t="s">
        <v>115</v>
      </c>
      <c r="E144" s="139" t="s">
        <v>115</v>
      </c>
      <c r="F144" s="139" t="s">
        <v>115</v>
      </c>
      <c r="G144" s="139" t="s">
        <v>115</v>
      </c>
      <c r="H144" s="139" t="s">
        <v>115</v>
      </c>
      <c r="I144" s="139" t="s">
        <v>115</v>
      </c>
      <c r="J144" s="139" t="s">
        <v>115</v>
      </c>
      <c r="K144" s="139" t="s">
        <v>115</v>
      </c>
    </row>
    <row r="145" spans="1:11" ht="79.5" customHeight="1" x14ac:dyDescent="0.25">
      <c r="A145" s="119" t="s">
        <v>377</v>
      </c>
      <c r="B145" s="140" t="s">
        <v>582</v>
      </c>
      <c r="C145" s="120" t="s">
        <v>115</v>
      </c>
      <c r="D145" s="141" t="s">
        <v>885</v>
      </c>
      <c r="E145" s="141" t="s">
        <v>118</v>
      </c>
      <c r="F145" s="141">
        <v>100</v>
      </c>
      <c r="G145" s="141">
        <v>97</v>
      </c>
      <c r="H145" s="141">
        <f t="shared" si="18"/>
        <v>97</v>
      </c>
      <c r="I145" s="142" t="str">
        <f>'1.ЦИиП'!H119</f>
        <v>-10,0п.п.</v>
      </c>
      <c r="J145" s="120" t="str">
        <f>IF(NOT(ISBLANK(G145)),IF(G145&gt;=F145,"выполнено","не выполнено"),IF(G145=0,"не выполнено"))</f>
        <v>не выполнено</v>
      </c>
      <c r="K145" s="244" t="s">
        <v>1042</v>
      </c>
    </row>
    <row r="146" spans="1:11" ht="104.25" customHeight="1" x14ac:dyDescent="0.25">
      <c r="A146" s="143" t="s">
        <v>378</v>
      </c>
      <c r="B146" s="137" t="s">
        <v>788</v>
      </c>
      <c r="C146" s="138" t="s">
        <v>117</v>
      </c>
      <c r="D146" s="139" t="s">
        <v>115</v>
      </c>
      <c r="E146" s="139" t="s">
        <v>115</v>
      </c>
      <c r="F146" s="139" t="s">
        <v>115</v>
      </c>
      <c r="G146" s="139" t="s">
        <v>115</v>
      </c>
      <c r="H146" s="139" t="s">
        <v>115</v>
      </c>
      <c r="I146" s="139" t="s">
        <v>115</v>
      </c>
      <c r="J146" s="139" t="s">
        <v>115</v>
      </c>
      <c r="K146" s="181" t="s">
        <v>115</v>
      </c>
    </row>
    <row r="147" spans="1:11" ht="67.5" customHeight="1" x14ac:dyDescent="0.25">
      <c r="A147" s="119" t="s">
        <v>379</v>
      </c>
      <c r="B147" s="216" t="s">
        <v>789</v>
      </c>
      <c r="C147" s="120" t="s">
        <v>115</v>
      </c>
      <c r="D147" s="119" t="s">
        <v>884</v>
      </c>
      <c r="E147" s="141" t="s">
        <v>118</v>
      </c>
      <c r="F147" s="120">
        <v>60</v>
      </c>
      <c r="G147" s="120">
        <v>100</v>
      </c>
      <c r="H147" s="142">
        <f t="shared" ref="H147" si="22">G147/F147*100</f>
        <v>166.66666666666669</v>
      </c>
      <c r="I147" s="142">
        <f>'1.ЦИиП'!F120/'1.ЦИиП'!E120*100</f>
        <v>52.925648922129341</v>
      </c>
      <c r="J147" s="120" t="str">
        <f t="shared" ref="J147" si="23">IF(NOT(ISBLANK(G147)),IF(G147&gt;=F147,"выполнено","не выполнено"),IF(G147=0,"не выполнено"))</f>
        <v>выполнено</v>
      </c>
      <c r="K147" s="233" t="s">
        <v>1043</v>
      </c>
    </row>
    <row r="148" spans="1:11" ht="60" customHeight="1" x14ac:dyDescent="0.25">
      <c r="A148" s="119" t="s">
        <v>380</v>
      </c>
      <c r="B148" s="216" t="s">
        <v>791</v>
      </c>
      <c r="C148" s="120" t="s">
        <v>115</v>
      </c>
      <c r="D148" s="119" t="s">
        <v>884</v>
      </c>
      <c r="E148" s="141" t="s">
        <v>118</v>
      </c>
      <c r="F148" s="120">
        <v>4</v>
      </c>
      <c r="G148" s="120">
        <v>5</v>
      </c>
      <c r="H148" s="218">
        <f t="shared" ref="H148:H149" si="24">G148/F148*100</f>
        <v>125</v>
      </c>
      <c r="I148" s="142">
        <f>'1.ЦИиП'!F120/'1.ЦИиП'!E120*100</f>
        <v>52.925648922129341</v>
      </c>
      <c r="J148" s="120" t="str">
        <f t="shared" ref="J148:J149" si="25">IF(NOT(ISBLANK(G148)),IF(G148&gt;=F148,"выполнено","не выполнено"),IF(G148=0,"не выполнено"))</f>
        <v>выполнено</v>
      </c>
      <c r="K148" s="233" t="s">
        <v>1044</v>
      </c>
    </row>
    <row r="149" spans="1:11" ht="90.75" customHeight="1" x14ac:dyDescent="0.25">
      <c r="A149" s="119" t="s">
        <v>381</v>
      </c>
      <c r="B149" s="216" t="s">
        <v>898</v>
      </c>
      <c r="C149" s="120" t="s">
        <v>115</v>
      </c>
      <c r="D149" s="119" t="s">
        <v>884</v>
      </c>
      <c r="E149" s="140" t="s">
        <v>118</v>
      </c>
      <c r="F149" s="120">
        <v>50</v>
      </c>
      <c r="G149" s="120">
        <v>85</v>
      </c>
      <c r="H149" s="302">
        <f t="shared" si="24"/>
        <v>170</v>
      </c>
      <c r="I149" s="142">
        <f>'1.ЦИиП'!F120/'1.ЦИиП'!E120*100</f>
        <v>52.925648922129341</v>
      </c>
      <c r="J149" s="120" t="str">
        <f t="shared" si="25"/>
        <v>выполнено</v>
      </c>
      <c r="K149" s="233"/>
    </row>
    <row r="150" spans="1:11" ht="81" customHeight="1" x14ac:dyDescent="0.25">
      <c r="A150" s="143" t="s">
        <v>530</v>
      </c>
      <c r="B150" s="137" t="s">
        <v>683</v>
      </c>
      <c r="C150" s="138" t="s">
        <v>117</v>
      </c>
      <c r="D150" s="139" t="s">
        <v>115</v>
      </c>
      <c r="E150" s="139" t="s">
        <v>115</v>
      </c>
      <c r="F150" s="139" t="s">
        <v>115</v>
      </c>
      <c r="G150" s="139" t="s">
        <v>115</v>
      </c>
      <c r="H150" s="139" t="s">
        <v>115</v>
      </c>
      <c r="I150" s="139" t="s">
        <v>115</v>
      </c>
      <c r="J150" s="139" t="s">
        <v>115</v>
      </c>
      <c r="K150" s="139" t="s">
        <v>115</v>
      </c>
    </row>
    <row r="151" spans="1:11" ht="111.75" customHeight="1" x14ac:dyDescent="0.25">
      <c r="A151" s="143" t="s">
        <v>617</v>
      </c>
      <c r="B151" s="137" t="s">
        <v>404</v>
      </c>
      <c r="C151" s="138" t="s">
        <v>117</v>
      </c>
      <c r="D151" s="139" t="s">
        <v>115</v>
      </c>
      <c r="E151" s="139" t="s">
        <v>115</v>
      </c>
      <c r="F151" s="139" t="s">
        <v>115</v>
      </c>
      <c r="G151" s="139" t="s">
        <v>115</v>
      </c>
      <c r="H151" s="139" t="s">
        <v>115</v>
      </c>
      <c r="I151" s="139" t="s">
        <v>115</v>
      </c>
      <c r="J151" s="139" t="s">
        <v>115</v>
      </c>
      <c r="K151" s="139" t="s">
        <v>115</v>
      </c>
    </row>
    <row r="152" spans="1:11" ht="50.25" customHeight="1" x14ac:dyDescent="0.25">
      <c r="A152" s="119" t="s">
        <v>688</v>
      </c>
      <c r="B152" s="140" t="s">
        <v>684</v>
      </c>
      <c r="C152" s="120" t="s">
        <v>115</v>
      </c>
      <c r="D152" s="141" t="s">
        <v>446</v>
      </c>
      <c r="E152" s="141" t="s">
        <v>810</v>
      </c>
      <c r="F152" s="142">
        <v>100</v>
      </c>
      <c r="G152" s="142">
        <v>87</v>
      </c>
      <c r="H152" s="141">
        <f t="shared" si="18"/>
        <v>87</v>
      </c>
      <c r="I152" s="142">
        <f>'1.ЦИиП'!F121/'1.ЦИиП'!E121*100</f>
        <v>88.234193789749355</v>
      </c>
      <c r="J152" s="120" t="str">
        <f t="shared" ref="J152:J164" si="26">IF(NOT(ISBLANK(G152)),IF(G152&gt;=F152,"выполнено","не выполнено"),IF(G152=0,"не выполнено"))</f>
        <v>не выполнено</v>
      </c>
      <c r="K152" s="30" t="s">
        <v>905</v>
      </c>
    </row>
    <row r="153" spans="1:11" ht="31.5" customHeight="1" x14ac:dyDescent="0.25">
      <c r="A153" s="417" t="s">
        <v>689</v>
      </c>
      <c r="B153" s="410" t="s">
        <v>405</v>
      </c>
      <c r="C153" s="420" t="s">
        <v>115</v>
      </c>
      <c r="D153" s="407" t="s">
        <v>118</v>
      </c>
      <c r="E153" s="407" t="s">
        <v>118</v>
      </c>
      <c r="F153" s="407">
        <v>26000</v>
      </c>
      <c r="G153" s="452">
        <v>29000</v>
      </c>
      <c r="H153" s="452">
        <f>G154/F153*100</f>
        <v>0</v>
      </c>
      <c r="I153" s="262" t="str">
        <f>'1.ЦИиП'!H122</f>
        <v>0,0п.п.</v>
      </c>
      <c r="J153" s="420" t="str">
        <f>IF(NOT(ISBLANK(G153)),IF(G153&gt;=F153,"выполнено","не выполнено"),IF(G153=0,"не выполнено"))</f>
        <v>выполнено</v>
      </c>
      <c r="K153" s="469"/>
    </row>
    <row r="154" spans="1:11" ht="37.5" customHeight="1" x14ac:dyDescent="0.25">
      <c r="A154" s="419"/>
      <c r="B154" s="412"/>
      <c r="C154" s="422"/>
      <c r="D154" s="414"/>
      <c r="E154" s="414"/>
      <c r="F154" s="414"/>
      <c r="G154" s="454"/>
      <c r="H154" s="454"/>
      <c r="I154" s="263">
        <f>'1.ЦИиП'!F123/'1.ЦИиП'!E123*100</f>
        <v>296.1904761904762</v>
      </c>
      <c r="J154" s="422"/>
      <c r="K154" s="470"/>
    </row>
    <row r="155" spans="1:11" ht="52.5" customHeight="1" x14ac:dyDescent="0.25">
      <c r="A155" s="119" t="s">
        <v>981</v>
      </c>
      <c r="B155" s="140" t="s">
        <v>406</v>
      </c>
      <c r="C155" s="120" t="s">
        <v>115</v>
      </c>
      <c r="D155" s="141" t="s">
        <v>884</v>
      </c>
      <c r="E155" s="141" t="s">
        <v>118</v>
      </c>
      <c r="F155" s="141">
        <v>2.5</v>
      </c>
      <c r="G155" s="141">
        <v>0.85</v>
      </c>
      <c r="H155" s="142">
        <f t="shared" si="18"/>
        <v>34</v>
      </c>
      <c r="I155" s="142">
        <f>'1.ЦИиП'!F124/'1.ЦИиП'!E124*100</f>
        <v>103.43553749538235</v>
      </c>
      <c r="J155" s="120" t="str">
        <f t="shared" si="26"/>
        <v>не выполнено</v>
      </c>
      <c r="K155" s="253" t="s">
        <v>816</v>
      </c>
    </row>
    <row r="156" spans="1:11" ht="61.5" customHeight="1" x14ac:dyDescent="0.25">
      <c r="A156" s="119" t="s">
        <v>982</v>
      </c>
      <c r="B156" s="140" t="s">
        <v>685</v>
      </c>
      <c r="C156" s="120" t="s">
        <v>115</v>
      </c>
      <c r="D156" s="141" t="s">
        <v>116</v>
      </c>
      <c r="E156" s="141" t="s">
        <v>118</v>
      </c>
      <c r="F156" s="141">
        <v>930</v>
      </c>
      <c r="G156" s="141">
        <v>2223</v>
      </c>
      <c r="H156" s="142">
        <f>G156/F156*100</f>
        <v>239.0322580645161</v>
      </c>
      <c r="I156" s="142">
        <f>'1.ЦИиП'!F124/'1.ЦИиП'!E124*100</f>
        <v>103.43553749538235</v>
      </c>
      <c r="J156" s="120" t="str">
        <f t="shared" si="26"/>
        <v>выполнено</v>
      </c>
      <c r="K156" s="182"/>
    </row>
    <row r="157" spans="1:11" ht="28.5" customHeight="1" x14ac:dyDescent="0.25">
      <c r="A157" s="417" t="s">
        <v>983</v>
      </c>
      <c r="B157" s="410" t="s">
        <v>186</v>
      </c>
      <c r="C157" s="420" t="s">
        <v>115</v>
      </c>
      <c r="D157" s="407" t="s">
        <v>445</v>
      </c>
      <c r="E157" s="407"/>
      <c r="F157" s="407">
        <v>25</v>
      </c>
      <c r="G157" s="407"/>
      <c r="H157" s="407">
        <f>G158/F157*100</f>
        <v>0</v>
      </c>
      <c r="I157" s="266">
        <f>'1.ЦИиП'!F124/'1.ЦИиП'!E124*100</f>
        <v>103.43553749538235</v>
      </c>
      <c r="J157" s="420" t="str">
        <f>IF(NOT(ISBLANK(G157)),IF(G157&gt;=F157,"выполнено","не выполнено"),IF(G157=0,"не выполнено"))</f>
        <v>не выполнено</v>
      </c>
      <c r="K157" s="410" t="s">
        <v>904</v>
      </c>
    </row>
    <row r="158" spans="1:11" ht="37.5" customHeight="1" x14ac:dyDescent="0.25">
      <c r="A158" s="419"/>
      <c r="B158" s="412"/>
      <c r="C158" s="422"/>
      <c r="D158" s="414"/>
      <c r="E158" s="414"/>
      <c r="F158" s="414"/>
      <c r="G158" s="414"/>
      <c r="H158" s="414"/>
      <c r="I158" s="225" t="str">
        <f>'1.ЦИиП'!H125</f>
        <v>4,4п.п.</v>
      </c>
      <c r="J158" s="422"/>
      <c r="K158" s="412"/>
    </row>
    <row r="159" spans="1:11" ht="69" customHeight="1" x14ac:dyDescent="0.25">
      <c r="A159" s="119" t="s">
        <v>984</v>
      </c>
      <c r="B159" s="140" t="s">
        <v>529</v>
      </c>
      <c r="C159" s="120" t="s">
        <v>115</v>
      </c>
      <c r="D159" s="141" t="s">
        <v>446</v>
      </c>
      <c r="E159" s="141" t="s">
        <v>446</v>
      </c>
      <c r="F159" s="141">
        <v>1</v>
      </c>
      <c r="G159" s="141">
        <v>1</v>
      </c>
      <c r="H159" s="141">
        <f t="shared" si="18"/>
        <v>100</v>
      </c>
      <c r="I159" s="142">
        <f>'1.ЦИиП'!F124/'1.ЦИиП'!E124*100</f>
        <v>103.43553749538235</v>
      </c>
      <c r="J159" s="120" t="str">
        <f t="shared" si="26"/>
        <v>выполнено</v>
      </c>
      <c r="K159" s="182"/>
    </row>
    <row r="160" spans="1:11" ht="55.5" customHeight="1" x14ac:dyDescent="0.25">
      <c r="A160" s="119" t="s">
        <v>985</v>
      </c>
      <c r="B160" s="140" t="s">
        <v>686</v>
      </c>
      <c r="C160" s="120" t="s">
        <v>115</v>
      </c>
      <c r="D160" s="141" t="s">
        <v>446</v>
      </c>
      <c r="E160" s="141" t="s">
        <v>118</v>
      </c>
      <c r="F160" s="142">
        <v>100</v>
      </c>
      <c r="G160" s="142">
        <v>100</v>
      </c>
      <c r="H160" s="141">
        <f t="shared" si="18"/>
        <v>100</v>
      </c>
      <c r="I160" s="142">
        <f>'1.ЦИиП'!F124/'1.ЦИиП'!E124*100</f>
        <v>103.43553749538235</v>
      </c>
      <c r="J160" s="120" t="str">
        <f t="shared" si="26"/>
        <v>выполнено</v>
      </c>
      <c r="K160" s="253" t="s">
        <v>816</v>
      </c>
    </row>
    <row r="161" spans="1:11" ht="25.5" customHeight="1" x14ac:dyDescent="0.25">
      <c r="A161" s="417" t="s">
        <v>986</v>
      </c>
      <c r="B161" s="410" t="s">
        <v>407</v>
      </c>
      <c r="C161" s="420" t="s">
        <v>115</v>
      </c>
      <c r="D161" s="407" t="s">
        <v>118</v>
      </c>
      <c r="E161" s="407" t="s">
        <v>118</v>
      </c>
      <c r="F161" s="407">
        <v>60</v>
      </c>
      <c r="G161" s="407">
        <v>15000</v>
      </c>
      <c r="H161" s="452" t="s">
        <v>1057</v>
      </c>
      <c r="I161" s="241">
        <f>'1.ЦИиП'!F124/'1.ЦИиП'!E124*100</f>
        <v>103.43553749538235</v>
      </c>
      <c r="J161" s="420" t="str">
        <f>IF(NOT(ISBLANK(G161)),IF(G161&gt;=F161,"выполнено","не выполнено"),IF(G161=0,"не выполнено"))</f>
        <v>выполнено</v>
      </c>
      <c r="K161" s="410"/>
    </row>
    <row r="162" spans="1:11" ht="35.25" customHeight="1" x14ac:dyDescent="0.25">
      <c r="A162" s="419"/>
      <c r="B162" s="412"/>
      <c r="C162" s="422"/>
      <c r="D162" s="414"/>
      <c r="E162" s="414"/>
      <c r="F162" s="414"/>
      <c r="G162" s="414"/>
      <c r="H162" s="454"/>
      <c r="I162" s="243" t="str">
        <f>'1.ЦИиП'!H125</f>
        <v>4,4п.п.</v>
      </c>
      <c r="J162" s="422"/>
      <c r="K162" s="412"/>
    </row>
    <row r="163" spans="1:11" ht="78.75" customHeight="1" x14ac:dyDescent="0.25">
      <c r="A163" s="119" t="s">
        <v>987</v>
      </c>
      <c r="B163" s="140" t="s">
        <v>408</v>
      </c>
      <c r="C163" s="120" t="s">
        <v>115</v>
      </c>
      <c r="D163" s="141" t="s">
        <v>116</v>
      </c>
      <c r="E163" s="141" t="s">
        <v>446</v>
      </c>
      <c r="F163" s="141">
        <v>2</v>
      </c>
      <c r="G163" s="120">
        <v>2</v>
      </c>
      <c r="H163" s="142">
        <f t="shared" si="18"/>
        <v>100</v>
      </c>
      <c r="I163" s="142">
        <f>'1.ЦИиП'!F124/'1.ЦИиП'!E124*100</f>
        <v>103.43553749538235</v>
      </c>
      <c r="J163" s="120" t="str">
        <f t="shared" si="26"/>
        <v>выполнено</v>
      </c>
    </row>
    <row r="164" spans="1:11" ht="68.25" customHeight="1" x14ac:dyDescent="0.25">
      <c r="A164" s="119" t="s">
        <v>988</v>
      </c>
      <c r="B164" s="140" t="s">
        <v>409</v>
      </c>
      <c r="C164" s="120" t="s">
        <v>115</v>
      </c>
      <c r="D164" s="141" t="s">
        <v>116</v>
      </c>
      <c r="E164" s="141" t="s">
        <v>118</v>
      </c>
      <c r="F164" s="219">
        <v>17</v>
      </c>
      <c r="G164" s="141">
        <v>17</v>
      </c>
      <c r="H164" s="142">
        <f>G164/F164*100</f>
        <v>100</v>
      </c>
      <c r="I164" s="142">
        <f>'1.ЦИиП'!F93/'1.ЦИиП'!E93*100</f>
        <v>59.200744416873441</v>
      </c>
      <c r="J164" s="120" t="str">
        <f t="shared" si="26"/>
        <v>выполнено</v>
      </c>
    </row>
    <row r="165" spans="1:11" ht="99.75" customHeight="1" x14ac:dyDescent="0.25">
      <c r="A165" s="143" t="s">
        <v>618</v>
      </c>
      <c r="B165" s="137" t="s">
        <v>410</v>
      </c>
      <c r="C165" s="138" t="s">
        <v>117</v>
      </c>
      <c r="D165" s="139" t="s">
        <v>115</v>
      </c>
      <c r="E165" s="139" t="s">
        <v>115</v>
      </c>
      <c r="F165" s="139" t="s">
        <v>115</v>
      </c>
      <c r="G165" s="139" t="s">
        <v>115</v>
      </c>
      <c r="H165" s="139" t="s">
        <v>115</v>
      </c>
      <c r="I165" s="139" t="s">
        <v>115</v>
      </c>
      <c r="J165" s="139" t="s">
        <v>115</v>
      </c>
      <c r="K165" s="181" t="s">
        <v>115</v>
      </c>
    </row>
    <row r="166" spans="1:11" ht="68.25" customHeight="1" x14ac:dyDescent="0.25">
      <c r="A166" s="119" t="s">
        <v>691</v>
      </c>
      <c r="B166" s="140" t="s">
        <v>411</v>
      </c>
      <c r="C166" s="120" t="s">
        <v>115</v>
      </c>
      <c r="D166" s="141" t="s">
        <v>116</v>
      </c>
      <c r="E166" s="141" t="s">
        <v>810</v>
      </c>
      <c r="F166" s="141">
        <v>1</v>
      </c>
      <c r="G166" s="141">
        <v>2</v>
      </c>
      <c r="H166" s="141">
        <f t="shared" si="18"/>
        <v>200</v>
      </c>
      <c r="I166" s="120">
        <f>'1.ЦИиП'!F127/'1.ЦИиП'!E127*100</f>
        <v>100</v>
      </c>
      <c r="J166" s="120" t="str">
        <f t="shared" ref="J166:J176" si="27">IF(NOT(ISBLANK(G166)),IF(G166&gt;=F166,"выполнено","не выполнено"),IF(G166=0,"не выполнено"))</f>
        <v>выполнено</v>
      </c>
      <c r="K166" s="182"/>
    </row>
    <row r="167" spans="1:11" ht="27.75" customHeight="1" x14ac:dyDescent="0.25">
      <c r="A167" s="417" t="s">
        <v>989</v>
      </c>
      <c r="B167" s="410" t="s">
        <v>412</v>
      </c>
      <c r="C167" s="420" t="s">
        <v>115</v>
      </c>
      <c r="D167" s="407" t="s">
        <v>711</v>
      </c>
      <c r="E167" s="407" t="s">
        <v>118</v>
      </c>
      <c r="F167" s="407">
        <v>19</v>
      </c>
      <c r="G167" s="407">
        <v>19</v>
      </c>
      <c r="H167" s="407">
        <f>G167/F167*100</f>
        <v>100</v>
      </c>
      <c r="I167" s="282">
        <f>'1.ЦИиП'!F127/'1.ЦИиП'!E127*100</f>
        <v>100</v>
      </c>
      <c r="J167" s="407" t="str">
        <f t="shared" si="27"/>
        <v>выполнено</v>
      </c>
      <c r="K167" s="415" t="s">
        <v>815</v>
      </c>
    </row>
    <row r="168" spans="1:11" ht="28.5" customHeight="1" x14ac:dyDescent="0.25">
      <c r="A168" s="418"/>
      <c r="B168" s="411"/>
      <c r="C168" s="421"/>
      <c r="D168" s="413"/>
      <c r="E168" s="408"/>
      <c r="F168" s="413"/>
      <c r="G168" s="408"/>
      <c r="H168" s="413"/>
      <c r="I168" s="282" t="str">
        <f>'1.ЦИиП'!H128</f>
        <v>0,0п.п.</v>
      </c>
      <c r="J168" s="413"/>
      <c r="K168" s="416"/>
    </row>
    <row r="169" spans="1:11" ht="35.25" customHeight="1" x14ac:dyDescent="0.25">
      <c r="A169" s="419"/>
      <c r="B169" s="412"/>
      <c r="C169" s="422"/>
      <c r="D169" s="414"/>
      <c r="E169" s="409"/>
      <c r="F169" s="414"/>
      <c r="G169" s="409"/>
      <c r="H169" s="414"/>
      <c r="I169" s="282" t="str">
        <f>'1.ЦИиП'!H129</f>
        <v>0,0п.п.</v>
      </c>
      <c r="J169" s="414"/>
      <c r="K169" s="416"/>
    </row>
    <row r="170" spans="1:11" ht="27.75" customHeight="1" x14ac:dyDescent="0.25">
      <c r="A170" s="417" t="s">
        <v>990</v>
      </c>
      <c r="B170" s="410" t="s">
        <v>413</v>
      </c>
      <c r="C170" s="420" t="s">
        <v>115</v>
      </c>
      <c r="D170" s="407" t="s">
        <v>711</v>
      </c>
      <c r="E170" s="407" t="s">
        <v>118</v>
      </c>
      <c r="F170" s="407">
        <v>1</v>
      </c>
      <c r="G170" s="407">
        <v>1</v>
      </c>
      <c r="H170" s="407">
        <f>G170/F170*100</f>
        <v>100</v>
      </c>
      <c r="I170" s="282">
        <f>'1.ЦИиП'!F127/'1.ЦИиП'!E127*100</f>
        <v>100</v>
      </c>
      <c r="J170" s="407" t="str">
        <f t="shared" ref="J170" si="28">IF(NOT(ISBLANK(G170)),IF(G170&gt;=F170,"выполнено","не выполнено"),IF(G170=0,"не выполнено"))</f>
        <v>выполнено</v>
      </c>
      <c r="K170" s="415" t="s">
        <v>815</v>
      </c>
    </row>
    <row r="171" spans="1:11" ht="28.5" customHeight="1" x14ac:dyDescent="0.25">
      <c r="A171" s="418"/>
      <c r="B171" s="411"/>
      <c r="C171" s="421"/>
      <c r="D171" s="413"/>
      <c r="E171" s="408"/>
      <c r="F171" s="413"/>
      <c r="G171" s="408"/>
      <c r="H171" s="413"/>
      <c r="I171" s="282" t="str">
        <f>'1.ЦИиП'!H128</f>
        <v>0,0п.п.</v>
      </c>
      <c r="J171" s="413"/>
      <c r="K171" s="416"/>
    </row>
    <row r="172" spans="1:11" ht="35.25" customHeight="1" x14ac:dyDescent="0.25">
      <c r="A172" s="419"/>
      <c r="B172" s="412"/>
      <c r="C172" s="422"/>
      <c r="D172" s="414"/>
      <c r="E172" s="409"/>
      <c r="F172" s="414"/>
      <c r="G172" s="409"/>
      <c r="H172" s="414"/>
      <c r="I172" s="282" t="str">
        <f>'1.ЦИиП'!H129</f>
        <v>0,0п.п.</v>
      </c>
      <c r="J172" s="414"/>
      <c r="K172" s="416"/>
    </row>
    <row r="173" spans="1:11" ht="27.75" customHeight="1" x14ac:dyDescent="0.25">
      <c r="A173" s="417" t="s">
        <v>991</v>
      </c>
      <c r="B173" s="410" t="s">
        <v>414</v>
      </c>
      <c r="C173" s="420" t="s">
        <v>115</v>
      </c>
      <c r="D173" s="407" t="s">
        <v>711</v>
      </c>
      <c r="E173" s="407" t="s">
        <v>118</v>
      </c>
      <c r="F173" s="407">
        <v>5</v>
      </c>
      <c r="G173" s="407">
        <v>5</v>
      </c>
      <c r="H173" s="407">
        <f>G173/F173*100</f>
        <v>100</v>
      </c>
      <c r="I173" s="282">
        <f>'1.ЦИиП'!F127/'1.ЦИиП'!E127*100</f>
        <v>100</v>
      </c>
      <c r="J173" s="407" t="str">
        <f t="shared" ref="J173" si="29">IF(NOT(ISBLANK(G173)),IF(G173&gt;=F173,"выполнено","не выполнено"),IF(G173=0,"не выполнено"))</f>
        <v>выполнено</v>
      </c>
      <c r="K173" s="415" t="s">
        <v>815</v>
      </c>
    </row>
    <row r="174" spans="1:11" ht="28.5" customHeight="1" x14ac:dyDescent="0.25">
      <c r="A174" s="418"/>
      <c r="B174" s="411"/>
      <c r="C174" s="421"/>
      <c r="D174" s="413"/>
      <c r="E174" s="408"/>
      <c r="F174" s="413"/>
      <c r="G174" s="408"/>
      <c r="H174" s="413"/>
      <c r="I174" s="282" t="str">
        <f>'1.ЦИиП'!H128</f>
        <v>0,0п.п.</v>
      </c>
      <c r="J174" s="413"/>
      <c r="K174" s="416"/>
    </row>
    <row r="175" spans="1:11" ht="30" customHeight="1" x14ac:dyDescent="0.25">
      <c r="A175" s="419"/>
      <c r="B175" s="412"/>
      <c r="C175" s="422"/>
      <c r="D175" s="414"/>
      <c r="E175" s="409"/>
      <c r="F175" s="414"/>
      <c r="G175" s="409"/>
      <c r="H175" s="414"/>
      <c r="I175" s="282" t="str">
        <f>'1.ЦИиП'!H129</f>
        <v>0,0п.п.</v>
      </c>
      <c r="J175" s="414"/>
      <c r="K175" s="416"/>
    </row>
    <row r="176" spans="1:11" ht="49.5" customHeight="1" x14ac:dyDescent="0.25">
      <c r="A176" s="119" t="s">
        <v>992</v>
      </c>
      <c r="B176" s="140" t="s">
        <v>993</v>
      </c>
      <c r="C176" s="120" t="s">
        <v>115</v>
      </c>
      <c r="D176" s="141" t="s">
        <v>711</v>
      </c>
      <c r="E176" s="141" t="s">
        <v>118</v>
      </c>
      <c r="F176" s="141">
        <v>99</v>
      </c>
      <c r="G176" s="141">
        <v>99</v>
      </c>
      <c r="H176" s="142">
        <f>G176/F176*100</f>
        <v>100</v>
      </c>
      <c r="I176" s="141" t="str">
        <f>'1.ЦИиП'!H129</f>
        <v>0,0п.п.</v>
      </c>
      <c r="J176" s="120" t="str">
        <f t="shared" si="27"/>
        <v>выполнено</v>
      </c>
      <c r="K176" s="127" t="s">
        <v>815</v>
      </c>
    </row>
    <row r="177" spans="1:11" ht="146.25" customHeight="1" x14ac:dyDescent="0.25">
      <c r="A177" s="143" t="s">
        <v>619</v>
      </c>
      <c r="B177" s="137" t="s">
        <v>415</v>
      </c>
      <c r="C177" s="138" t="s">
        <v>687</v>
      </c>
      <c r="D177" s="139" t="s">
        <v>115</v>
      </c>
      <c r="E177" s="139" t="s">
        <v>115</v>
      </c>
      <c r="F177" s="139" t="s">
        <v>115</v>
      </c>
      <c r="G177" s="139" t="s">
        <v>115</v>
      </c>
      <c r="H177" s="139" t="s">
        <v>115</v>
      </c>
      <c r="I177" s="139" t="s">
        <v>115</v>
      </c>
      <c r="J177" s="139" t="s">
        <v>115</v>
      </c>
      <c r="K177" s="181" t="s">
        <v>115</v>
      </c>
    </row>
    <row r="178" spans="1:11" ht="46.5" customHeight="1" x14ac:dyDescent="0.25">
      <c r="A178" s="119" t="s">
        <v>790</v>
      </c>
      <c r="B178" s="140" t="s">
        <v>357</v>
      </c>
      <c r="C178" s="120" t="s">
        <v>115</v>
      </c>
      <c r="D178" s="141" t="s">
        <v>118</v>
      </c>
      <c r="E178" s="141" t="s">
        <v>118</v>
      </c>
      <c r="F178" s="141">
        <v>2.5</v>
      </c>
      <c r="G178" s="142">
        <v>1.3</v>
      </c>
      <c r="H178" s="141">
        <f t="shared" si="18"/>
        <v>52</v>
      </c>
      <c r="I178" s="142">
        <f>'1.ЦИиП'!F130/'1.ЦИиП'!E130*100</f>
        <v>76.028136054421779</v>
      </c>
      <c r="J178" s="120" t="str">
        <f t="shared" ref="J178:J179" si="30">IF(NOT(ISBLANK(G178)),IF(G178&gt;=F178,"выполнено","не выполнено"),IF(G178=0,"не выполнено"))</f>
        <v>не выполнено</v>
      </c>
      <c r="K178" s="233" t="s">
        <v>816</v>
      </c>
    </row>
    <row r="179" spans="1:11" ht="63.75" customHeight="1" x14ac:dyDescent="0.25">
      <c r="A179" s="119" t="s">
        <v>994</v>
      </c>
      <c r="B179" s="140" t="s">
        <v>416</v>
      </c>
      <c r="C179" s="120" t="s">
        <v>115</v>
      </c>
      <c r="D179" s="141" t="s">
        <v>116</v>
      </c>
      <c r="E179" s="141" t="s">
        <v>118</v>
      </c>
      <c r="F179" s="141">
        <v>1.4</v>
      </c>
      <c r="G179" s="141">
        <v>1.2</v>
      </c>
      <c r="H179" s="142">
        <f t="shared" si="18"/>
        <v>85.714285714285722</v>
      </c>
      <c r="I179" s="142">
        <f>'1.ЦИиП'!F130/'1.ЦИиП'!E130*100</f>
        <v>76.028136054421779</v>
      </c>
      <c r="J179" s="120" t="str">
        <f t="shared" si="30"/>
        <v>не выполнено</v>
      </c>
      <c r="K179" s="233" t="s">
        <v>816</v>
      </c>
    </row>
    <row r="180" spans="1:11" ht="63.75" customHeight="1" x14ac:dyDescent="0.25">
      <c r="A180" s="119" t="s">
        <v>995</v>
      </c>
      <c r="B180" s="140" t="s">
        <v>996</v>
      </c>
      <c r="C180" s="120" t="s">
        <v>115</v>
      </c>
      <c r="D180" s="141" t="s">
        <v>116</v>
      </c>
      <c r="E180" s="141"/>
      <c r="F180" s="141">
        <v>0.9</v>
      </c>
      <c r="G180" s="141"/>
      <c r="H180" s="142">
        <f>G180/F180*100</f>
        <v>0</v>
      </c>
      <c r="I180" s="142">
        <f>'1.ЦИиП'!F130/'1.ЦИиП'!E130*100</f>
        <v>76.028136054421779</v>
      </c>
      <c r="J180" s="120" t="str">
        <f t="shared" ref="J180" si="31">IF(NOT(ISBLANK(G180)),IF(G180&gt;=F180,"выполнено","не выполнено"),IF(G180=0,"не выполнено"))</f>
        <v>не выполнено</v>
      </c>
      <c r="K180" s="233" t="s">
        <v>816</v>
      </c>
    </row>
    <row r="181" spans="1:11" ht="104.25" customHeight="1" x14ac:dyDescent="0.25">
      <c r="A181" s="143" t="s">
        <v>620</v>
      </c>
      <c r="B181" s="137" t="s">
        <v>417</v>
      </c>
      <c r="C181" s="138" t="s">
        <v>117</v>
      </c>
      <c r="D181" s="139" t="s">
        <v>115</v>
      </c>
      <c r="E181" s="139" t="s">
        <v>115</v>
      </c>
      <c r="F181" s="139" t="s">
        <v>115</v>
      </c>
      <c r="G181" s="139" t="s">
        <v>115</v>
      </c>
      <c r="H181" s="139" t="s">
        <v>115</v>
      </c>
      <c r="I181" s="139" t="s">
        <v>115</v>
      </c>
      <c r="J181" s="139" t="s">
        <v>115</v>
      </c>
      <c r="K181" s="181" t="s">
        <v>115</v>
      </c>
    </row>
    <row r="182" spans="1:11" s="36" customFormat="1" ht="71.25" customHeight="1" x14ac:dyDescent="0.25">
      <c r="A182" s="272" t="s">
        <v>997</v>
      </c>
      <c r="B182" s="270" t="s">
        <v>690</v>
      </c>
      <c r="C182" s="273" t="s">
        <v>115</v>
      </c>
      <c r="D182" s="271" t="s">
        <v>116</v>
      </c>
      <c r="E182" s="291" t="s">
        <v>446</v>
      </c>
      <c r="F182" s="291">
        <v>2300</v>
      </c>
      <c r="G182" s="291">
        <v>2226</v>
      </c>
      <c r="H182" s="226">
        <f>G182/F182*100</f>
        <v>96.782608695652172</v>
      </c>
      <c r="I182" s="254" t="str">
        <f>'1.ЦИиП'!H131</f>
        <v>-11,0п.п.</v>
      </c>
      <c r="J182" s="275" t="str">
        <f>IF(NOT(ISBLANK(G182)),IF(G182&gt;=F182,"выполнено","не выполнено"),IF(G182=0,"не выполнено"))</f>
        <v>не выполнено</v>
      </c>
      <c r="K182" s="276" t="s">
        <v>816</v>
      </c>
    </row>
    <row r="183" spans="1:11" ht="108.75" customHeight="1" x14ac:dyDescent="0.25">
      <c r="A183" s="143" t="s">
        <v>621</v>
      </c>
      <c r="B183" s="137" t="s">
        <v>531</v>
      </c>
      <c r="C183" s="138" t="s">
        <v>117</v>
      </c>
      <c r="D183" s="139" t="s">
        <v>115</v>
      </c>
      <c r="E183" s="139" t="s">
        <v>115</v>
      </c>
      <c r="F183" s="139" t="s">
        <v>115</v>
      </c>
      <c r="G183" s="139" t="s">
        <v>115</v>
      </c>
      <c r="H183" s="139" t="s">
        <v>115</v>
      </c>
      <c r="I183" s="260" t="s">
        <v>115</v>
      </c>
      <c r="J183" s="139" t="s">
        <v>115</v>
      </c>
      <c r="K183" s="181" t="s">
        <v>115</v>
      </c>
    </row>
    <row r="184" spans="1:11" ht="67.5" customHeight="1" x14ac:dyDescent="0.25">
      <c r="A184" s="119" t="s">
        <v>998</v>
      </c>
      <c r="B184" s="140" t="s">
        <v>532</v>
      </c>
      <c r="C184" s="120" t="s">
        <v>115</v>
      </c>
      <c r="D184" s="141" t="s">
        <v>116</v>
      </c>
      <c r="E184" s="141" t="s">
        <v>118</v>
      </c>
      <c r="F184" s="141">
        <v>81</v>
      </c>
      <c r="G184" s="141">
        <v>56.5</v>
      </c>
      <c r="H184" s="142">
        <f>G184/F184*100</f>
        <v>69.753086419753089</v>
      </c>
      <c r="I184" s="142">
        <f>'1.ЦИиП'!F126/'1.ЦИиП'!E126*100</f>
        <v>70.370370370370367</v>
      </c>
      <c r="J184" s="120" t="str">
        <f t="shared" ref="J184" si="32">IF(NOT(ISBLANK(G184)),IF(G184&gt;=F184,"выполнено","не выполнено"),IF(G184=0,"не выполнено"))</f>
        <v>не выполнено</v>
      </c>
      <c r="K184" s="233" t="s">
        <v>816</v>
      </c>
    </row>
    <row r="185" spans="1:11" ht="26.25" customHeight="1" x14ac:dyDescent="0.25">
      <c r="A185" s="447" t="s">
        <v>782</v>
      </c>
      <c r="B185" s="448"/>
      <c r="C185" s="448"/>
      <c r="D185" s="448"/>
      <c r="E185" s="448"/>
      <c r="F185" s="448"/>
      <c r="G185" s="448"/>
      <c r="H185" s="448"/>
      <c r="I185" s="448"/>
      <c r="J185" s="448"/>
      <c r="K185" s="451"/>
    </row>
    <row r="186" spans="1:11" ht="86.25" customHeight="1" x14ac:dyDescent="0.25">
      <c r="A186" s="143" t="s">
        <v>58</v>
      </c>
      <c r="B186" s="137" t="s">
        <v>383</v>
      </c>
      <c r="C186" s="138" t="s">
        <v>117</v>
      </c>
      <c r="D186" s="139" t="s">
        <v>115</v>
      </c>
      <c r="E186" s="139" t="s">
        <v>115</v>
      </c>
      <c r="F186" s="139" t="s">
        <v>115</v>
      </c>
      <c r="G186" s="139" t="s">
        <v>115</v>
      </c>
      <c r="H186" s="139" t="s">
        <v>115</v>
      </c>
      <c r="I186" s="139" t="s">
        <v>115</v>
      </c>
      <c r="J186" s="139" t="s">
        <v>115</v>
      </c>
      <c r="K186" s="181" t="s">
        <v>115</v>
      </c>
    </row>
    <row r="187" spans="1:11" ht="78.75" customHeight="1" x14ac:dyDescent="0.25">
      <c r="A187" s="119" t="s">
        <v>382</v>
      </c>
      <c r="B187" s="140" t="s">
        <v>139</v>
      </c>
      <c r="C187" s="120" t="s">
        <v>115</v>
      </c>
      <c r="D187" s="141" t="s">
        <v>116</v>
      </c>
      <c r="E187" s="141" t="s">
        <v>118</v>
      </c>
      <c r="F187" s="141">
        <v>5</v>
      </c>
      <c r="G187" s="141">
        <v>3</v>
      </c>
      <c r="H187" s="142">
        <f t="shared" ref="H187:H188" si="33">G187/F187*100</f>
        <v>60</v>
      </c>
      <c r="I187" s="142">
        <f>'1.ЦИиП'!E133/'1.ЦИиП'!F133*100</f>
        <v>112.86564453094776</v>
      </c>
      <c r="J187" s="120" t="str">
        <f t="shared" ref="J187:J188" si="34">IF(NOT(ISBLANK(G187)),IF(G187&gt;=F187,"выполнено","не выполнено"),IF(G187=0,"не выполнено"))</f>
        <v>не выполнено</v>
      </c>
      <c r="K187" s="182" t="s">
        <v>1058</v>
      </c>
    </row>
    <row r="188" spans="1:11" ht="106.5" customHeight="1" x14ac:dyDescent="0.25">
      <c r="A188" s="119" t="s">
        <v>506</v>
      </c>
      <c r="B188" s="140" t="s">
        <v>533</v>
      </c>
      <c r="C188" s="120" t="s">
        <v>115</v>
      </c>
      <c r="D188" s="141" t="s">
        <v>116</v>
      </c>
      <c r="E188" s="141" t="s">
        <v>118</v>
      </c>
      <c r="F188" s="141">
        <v>31</v>
      </c>
      <c r="G188" s="141">
        <v>7.8</v>
      </c>
      <c r="H188" s="142">
        <f t="shared" si="33"/>
        <v>25.161290322580644</v>
      </c>
      <c r="I188" s="142">
        <f>'1.ЦИиП'!E133/'1.ЦИиП'!F133*100</f>
        <v>112.86564453094776</v>
      </c>
      <c r="J188" s="120" t="str">
        <f t="shared" si="34"/>
        <v>не выполнено</v>
      </c>
      <c r="K188" s="182" t="s">
        <v>1051</v>
      </c>
    </row>
    <row r="189" spans="1:11" ht="90" customHeight="1" x14ac:dyDescent="0.25">
      <c r="A189" s="143" t="s">
        <v>59</v>
      </c>
      <c r="B189" s="137" t="s">
        <v>384</v>
      </c>
      <c r="C189" s="138" t="s">
        <v>117</v>
      </c>
      <c r="D189" s="139" t="s">
        <v>115</v>
      </c>
      <c r="E189" s="139" t="s">
        <v>115</v>
      </c>
      <c r="F189" s="139" t="s">
        <v>115</v>
      </c>
      <c r="G189" s="139" t="s">
        <v>115</v>
      </c>
      <c r="H189" s="139" t="s">
        <v>115</v>
      </c>
      <c r="I189" s="139" t="s">
        <v>115</v>
      </c>
      <c r="J189" s="139" t="s">
        <v>115</v>
      </c>
      <c r="K189" s="181" t="s">
        <v>115</v>
      </c>
    </row>
    <row r="190" spans="1:11" ht="82.5" customHeight="1" x14ac:dyDescent="0.25">
      <c r="A190" s="119" t="s">
        <v>385</v>
      </c>
      <c r="B190" s="140" t="s">
        <v>386</v>
      </c>
      <c r="C190" s="120" t="s">
        <v>115</v>
      </c>
      <c r="D190" s="141" t="s">
        <v>116</v>
      </c>
      <c r="E190" s="141" t="s">
        <v>446</v>
      </c>
      <c r="F190" s="141">
        <v>32800</v>
      </c>
      <c r="G190" s="141">
        <v>32800</v>
      </c>
      <c r="H190" s="142">
        <f t="shared" ref="H190:H194" si="35">G190/F190*100</f>
        <v>100</v>
      </c>
      <c r="I190" s="142">
        <f>'1.ЦИиП'!F136/'1.ЦИиП'!E136*100</f>
        <v>0</v>
      </c>
      <c r="J190" s="149" t="str">
        <f t="shared" ref="J190:J194" si="36">IF(NOT(ISBLANK(G190)),IF(G190&gt;=F190,"выполнено","не выполнено"),IF(G190=0,"не выполнено"))</f>
        <v>выполнено</v>
      </c>
      <c r="K190" s="233"/>
    </row>
    <row r="191" spans="1:11" ht="69.75" customHeight="1" x14ac:dyDescent="0.25">
      <c r="A191" s="119" t="s">
        <v>389</v>
      </c>
      <c r="B191" s="140" t="s">
        <v>390</v>
      </c>
      <c r="C191" s="120" t="s">
        <v>115</v>
      </c>
      <c r="D191" s="141" t="s">
        <v>116</v>
      </c>
      <c r="E191" s="141" t="s">
        <v>118</v>
      </c>
      <c r="F191" s="141">
        <v>3</v>
      </c>
      <c r="G191" s="141">
        <v>1</v>
      </c>
      <c r="H191" s="142">
        <f t="shared" si="35"/>
        <v>33.333333333333329</v>
      </c>
      <c r="I191" s="245"/>
      <c r="J191" s="149" t="str">
        <f t="shared" si="36"/>
        <v>не выполнено</v>
      </c>
      <c r="K191" s="30" t="s">
        <v>881</v>
      </c>
    </row>
    <row r="192" spans="1:11" ht="63.75" customHeight="1" x14ac:dyDescent="0.25">
      <c r="A192" s="119" t="s">
        <v>391</v>
      </c>
      <c r="B192" s="140" t="s">
        <v>693</v>
      </c>
      <c r="C192" s="120" t="s">
        <v>115</v>
      </c>
      <c r="D192" s="141" t="s">
        <v>116</v>
      </c>
      <c r="E192" s="141"/>
      <c r="F192" s="141">
        <v>3</v>
      </c>
      <c r="G192" s="141"/>
      <c r="H192" s="141">
        <f t="shared" si="35"/>
        <v>0</v>
      </c>
      <c r="I192" s="245"/>
      <c r="J192" s="149" t="str">
        <f t="shared" si="36"/>
        <v>не выполнено</v>
      </c>
      <c r="K192" s="30" t="s">
        <v>881</v>
      </c>
    </row>
    <row r="193" spans="1:11" ht="67.5" customHeight="1" x14ac:dyDescent="0.25">
      <c r="A193" s="119" t="s">
        <v>392</v>
      </c>
      <c r="B193" s="140" t="s">
        <v>393</v>
      </c>
      <c r="C193" s="120" t="s">
        <v>115</v>
      </c>
      <c r="D193" s="141" t="s">
        <v>446</v>
      </c>
      <c r="E193" s="141" t="s">
        <v>118</v>
      </c>
      <c r="F193" s="141">
        <v>1</v>
      </c>
      <c r="G193" s="141">
        <v>1</v>
      </c>
      <c r="H193" s="141">
        <f t="shared" si="35"/>
        <v>100</v>
      </c>
      <c r="I193" s="245"/>
      <c r="J193" s="149" t="str">
        <f t="shared" si="36"/>
        <v>выполнено</v>
      </c>
      <c r="K193" s="182" t="s">
        <v>1021</v>
      </c>
    </row>
    <row r="194" spans="1:11" customFormat="1" ht="123" customHeight="1" x14ac:dyDescent="0.25">
      <c r="A194" s="119" t="s">
        <v>999</v>
      </c>
      <c r="B194" s="140" t="s">
        <v>873</v>
      </c>
      <c r="C194" s="120" t="s">
        <v>115</v>
      </c>
      <c r="D194" s="252" t="s">
        <v>116</v>
      </c>
      <c r="E194" s="301"/>
      <c r="F194" s="141">
        <v>2.5</v>
      </c>
      <c r="G194" s="301"/>
      <c r="H194" s="141">
        <f t="shared" si="35"/>
        <v>0</v>
      </c>
      <c r="I194" s="141" t="str">
        <f>'1.ЦИиП'!H24</f>
        <v>19,8п.п.</v>
      </c>
      <c r="J194" s="149" t="str">
        <f t="shared" si="36"/>
        <v>не выполнено</v>
      </c>
      <c r="K194" s="234" t="s">
        <v>1050</v>
      </c>
    </row>
    <row r="195" spans="1:11" ht="26.25" customHeight="1" x14ac:dyDescent="0.25">
      <c r="A195" s="447" t="s">
        <v>783</v>
      </c>
      <c r="B195" s="448"/>
      <c r="C195" s="448"/>
      <c r="D195" s="448"/>
      <c r="E195" s="448"/>
      <c r="F195" s="448"/>
      <c r="G195" s="448"/>
      <c r="H195" s="448"/>
      <c r="I195" s="448"/>
      <c r="J195" s="448"/>
      <c r="K195" s="448"/>
    </row>
    <row r="196" spans="1:11" ht="88.5" customHeight="1" x14ac:dyDescent="0.25">
      <c r="A196" s="143" t="s">
        <v>508</v>
      </c>
      <c r="B196" s="137" t="s">
        <v>534</v>
      </c>
      <c r="C196" s="138" t="s">
        <v>117</v>
      </c>
      <c r="D196" s="139" t="s">
        <v>115</v>
      </c>
      <c r="E196" s="139" t="s">
        <v>115</v>
      </c>
      <c r="F196" s="139" t="s">
        <v>115</v>
      </c>
      <c r="G196" s="139" t="s">
        <v>115</v>
      </c>
      <c r="H196" s="139" t="s">
        <v>115</v>
      </c>
      <c r="I196" s="139" t="s">
        <v>115</v>
      </c>
      <c r="J196" s="139" t="s">
        <v>115</v>
      </c>
      <c r="K196" s="181" t="s">
        <v>115</v>
      </c>
    </row>
    <row r="197" spans="1:11" ht="66.75" customHeight="1" x14ac:dyDescent="0.25">
      <c r="A197" s="119" t="s">
        <v>536</v>
      </c>
      <c r="B197" s="140" t="s">
        <v>535</v>
      </c>
      <c r="C197" s="120" t="s">
        <v>115</v>
      </c>
      <c r="D197" s="141" t="s">
        <v>116</v>
      </c>
      <c r="E197" s="141" t="s">
        <v>118</v>
      </c>
      <c r="F197" s="141">
        <v>800</v>
      </c>
      <c r="G197" s="141">
        <v>669</v>
      </c>
      <c r="H197" s="142">
        <f t="shared" ref="H197" si="37">G197/F197*100</f>
        <v>83.625</v>
      </c>
      <c r="I197" s="142">
        <f>'1.ЦИиП'!F139/'1.ЦИиП'!E139*100</f>
        <v>100</v>
      </c>
      <c r="J197" s="120" t="str">
        <f t="shared" ref="J197" si="38">IF(NOT(ISBLANK(G197)),IF(G197&gt;=F197,"выполнено","не выполнено"),IF(G197=0,"не выполнено"))</f>
        <v>не выполнено</v>
      </c>
      <c r="K197" s="233" t="s">
        <v>816</v>
      </c>
    </row>
    <row r="198" spans="1:11" ht="87.75" customHeight="1" x14ac:dyDescent="0.25">
      <c r="A198" s="146" t="s">
        <v>526</v>
      </c>
      <c r="B198" s="137" t="s">
        <v>537</v>
      </c>
      <c r="C198" s="138" t="s">
        <v>117</v>
      </c>
      <c r="D198" s="139" t="s">
        <v>115</v>
      </c>
      <c r="E198" s="139" t="s">
        <v>115</v>
      </c>
      <c r="F198" s="139" t="s">
        <v>115</v>
      </c>
      <c r="G198" s="139" t="s">
        <v>115</v>
      </c>
      <c r="H198" s="139" t="s">
        <v>115</v>
      </c>
      <c r="I198" s="139" t="s">
        <v>115</v>
      </c>
      <c r="J198" s="139" t="s">
        <v>115</v>
      </c>
      <c r="K198" s="181" t="s">
        <v>115</v>
      </c>
    </row>
    <row r="199" spans="1:11" ht="67.5" customHeight="1" x14ac:dyDescent="0.25">
      <c r="A199" s="119" t="s">
        <v>538</v>
      </c>
      <c r="B199" s="140" t="s">
        <v>695</v>
      </c>
      <c r="C199" s="120" t="s">
        <v>115</v>
      </c>
      <c r="D199" s="141" t="s">
        <v>116</v>
      </c>
      <c r="E199" s="141"/>
      <c r="F199" s="141">
        <v>250</v>
      </c>
      <c r="G199" s="141">
        <v>44</v>
      </c>
      <c r="H199" s="141">
        <f t="shared" ref="H199:H201" si="39">G199/F199*100</f>
        <v>17.599999999999998</v>
      </c>
      <c r="I199" s="142">
        <f>'1.ЦИиП'!F31/'1.ЦИиП'!E31*100</f>
        <v>106.78733031674209</v>
      </c>
      <c r="J199" s="120" t="str">
        <f t="shared" ref="J199:J202" si="40">IF(NOT(ISBLANK(G199)),IF(G199&gt;=F199,"выполнено","не выполнено"),IF(G199=0,"не выполнено"))</f>
        <v>не выполнено</v>
      </c>
      <c r="K199" s="233" t="s">
        <v>816</v>
      </c>
    </row>
    <row r="200" spans="1:11" ht="83.25" customHeight="1" x14ac:dyDescent="0.25">
      <c r="A200" s="119" t="s">
        <v>539</v>
      </c>
      <c r="B200" s="140" t="s">
        <v>694</v>
      </c>
      <c r="C200" s="120" t="s">
        <v>115</v>
      </c>
      <c r="D200" s="141" t="s">
        <v>116</v>
      </c>
      <c r="E200" s="141"/>
      <c r="F200" s="141">
        <v>42</v>
      </c>
      <c r="G200" s="141">
        <v>5</v>
      </c>
      <c r="H200" s="142">
        <f t="shared" ref="H200" si="41">G200/F200*100</f>
        <v>11.904761904761903</v>
      </c>
      <c r="I200" s="142" t="str">
        <f>'1.ЦИиП'!H140</f>
        <v>-1,8п.п.</v>
      </c>
      <c r="J200" s="120" t="str">
        <f t="shared" ref="J200" si="42">IF(NOT(ISBLANK(G200)),IF(G200&gt;=F200,"выполнено","не выполнено"),IF(G200=0,"не выполнено"))</f>
        <v>не выполнено</v>
      </c>
      <c r="K200" s="233" t="s">
        <v>816</v>
      </c>
    </row>
    <row r="201" spans="1:11" ht="83.25" customHeight="1" x14ac:dyDescent="0.25">
      <c r="A201" s="119" t="s">
        <v>541</v>
      </c>
      <c r="B201" s="140" t="s">
        <v>542</v>
      </c>
      <c r="C201" s="120" t="s">
        <v>115</v>
      </c>
      <c r="D201" s="141" t="s">
        <v>116</v>
      </c>
      <c r="E201" s="141"/>
      <c r="F201" s="141">
        <v>10</v>
      </c>
      <c r="G201" s="141"/>
      <c r="H201" s="142">
        <f t="shared" si="39"/>
        <v>0</v>
      </c>
      <c r="I201" s="142" t="str">
        <f>'1.ЦИиП'!H140</f>
        <v>-1,8п.п.</v>
      </c>
      <c r="J201" s="120" t="str">
        <f t="shared" si="40"/>
        <v>не выполнено</v>
      </c>
      <c r="K201" s="233" t="s">
        <v>816</v>
      </c>
    </row>
    <row r="202" spans="1:11" ht="60" customHeight="1" x14ac:dyDescent="0.25">
      <c r="A202" s="417" t="s">
        <v>696</v>
      </c>
      <c r="B202" s="410" t="s">
        <v>341</v>
      </c>
      <c r="C202" s="420" t="s">
        <v>115</v>
      </c>
      <c r="D202" s="407" t="s">
        <v>446</v>
      </c>
      <c r="E202" s="407" t="s">
        <v>118</v>
      </c>
      <c r="F202" s="141">
        <v>1350</v>
      </c>
      <c r="G202" s="141">
        <v>1355</v>
      </c>
      <c r="H202" s="142">
        <f>G202/F202*100</f>
        <v>100.37037037037038</v>
      </c>
      <c r="I202" s="452">
        <f>'1.ЦИиП'!F141/'1.ЦИиП'!E141*100</f>
        <v>105.65302144249513</v>
      </c>
      <c r="J202" s="120" t="str">
        <f t="shared" si="40"/>
        <v>выполнено</v>
      </c>
      <c r="K202" s="182" t="s">
        <v>908</v>
      </c>
    </row>
    <row r="203" spans="1:11" ht="61.5" customHeight="1" x14ac:dyDescent="0.25">
      <c r="A203" s="419"/>
      <c r="B203" s="412"/>
      <c r="C203" s="422"/>
      <c r="D203" s="414"/>
      <c r="E203" s="414"/>
      <c r="F203" s="141">
        <v>280</v>
      </c>
      <c r="G203" s="141">
        <v>115</v>
      </c>
      <c r="H203" s="142">
        <f>G203/F203*100</f>
        <v>41.071428571428569</v>
      </c>
      <c r="I203" s="454"/>
      <c r="J203" s="120" t="str">
        <f>IF(NOT(ISBLANK(G203)),IF(G203&gt;=F203,"выполнено","не выполнено"),IF(G203=0,"не выполнено"))</f>
        <v>не выполнено</v>
      </c>
      <c r="K203" s="182"/>
    </row>
    <row r="204" spans="1:11" ht="72" customHeight="1" x14ac:dyDescent="0.25">
      <c r="A204" s="278" t="s">
        <v>1001</v>
      </c>
      <c r="B204" s="279" t="s">
        <v>1002</v>
      </c>
      <c r="C204" s="120" t="s">
        <v>115</v>
      </c>
      <c r="D204" s="280" t="s">
        <v>445</v>
      </c>
      <c r="E204" s="292"/>
      <c r="F204" s="142">
        <v>100</v>
      </c>
      <c r="G204" s="141"/>
      <c r="H204" s="142">
        <f>G204/F204*100</f>
        <v>0</v>
      </c>
      <c r="I204" s="281">
        <f>'1.ЦИиП'!F141/'1.ЦИиП'!E141*100</f>
        <v>105.65302144249513</v>
      </c>
      <c r="J204" s="120" t="str">
        <f>IF(NOT(ISBLANK(G204)),IF(G204&gt;=F204,"выполнено","не выполнено"),IF(G204=0,"не выполнено"))</f>
        <v>не выполнено</v>
      </c>
      <c r="K204" s="182" t="s">
        <v>1003</v>
      </c>
    </row>
    <row r="205" spans="1:11" ht="90" customHeight="1" x14ac:dyDescent="0.25">
      <c r="A205" s="146" t="s">
        <v>527</v>
      </c>
      <c r="B205" s="137" t="s">
        <v>543</v>
      </c>
      <c r="C205" s="138" t="s">
        <v>117</v>
      </c>
      <c r="D205" s="139" t="s">
        <v>115</v>
      </c>
      <c r="E205" s="139" t="s">
        <v>115</v>
      </c>
      <c r="F205" s="139" t="s">
        <v>115</v>
      </c>
      <c r="G205" s="139" t="s">
        <v>115</v>
      </c>
      <c r="H205" s="139" t="s">
        <v>115</v>
      </c>
      <c r="I205" s="139" t="s">
        <v>115</v>
      </c>
      <c r="J205" s="139" t="s">
        <v>115</v>
      </c>
      <c r="K205" s="181" t="s">
        <v>115</v>
      </c>
    </row>
    <row r="206" spans="1:11" ht="101.25" customHeight="1" x14ac:dyDescent="0.25">
      <c r="A206" s="119" t="s">
        <v>544</v>
      </c>
      <c r="B206" s="140" t="s">
        <v>697</v>
      </c>
      <c r="C206" s="120" t="s">
        <v>115</v>
      </c>
      <c r="D206" s="141" t="s">
        <v>116</v>
      </c>
      <c r="E206" s="141" t="s">
        <v>118</v>
      </c>
      <c r="F206" s="141">
        <v>1450</v>
      </c>
      <c r="G206" s="141">
        <v>1211.5</v>
      </c>
      <c r="H206" s="142">
        <f t="shared" ref="H206:H210" si="43">G206/F206*100</f>
        <v>83.551724137931032</v>
      </c>
      <c r="I206" s="142" t="str">
        <f>'1.ЦИиП'!H142</f>
        <v>0,0п.п.</v>
      </c>
      <c r="J206" s="120" t="str">
        <f t="shared" ref="J206:J210" si="44">IF(NOT(ISBLANK(G206)),IF(G206&gt;=F206,"выполнено","не выполнено"),IF(G206=0,"не выполнено"))</f>
        <v>не выполнено</v>
      </c>
      <c r="K206" s="182" t="s">
        <v>813</v>
      </c>
    </row>
    <row r="207" spans="1:11" ht="72" customHeight="1" x14ac:dyDescent="0.25">
      <c r="A207" s="119" t="s">
        <v>546</v>
      </c>
      <c r="B207" s="140" t="s">
        <v>1068</v>
      </c>
      <c r="C207" s="120" t="s">
        <v>115</v>
      </c>
      <c r="D207" s="141" t="s">
        <v>116</v>
      </c>
      <c r="E207" s="141"/>
      <c r="F207" s="141">
        <v>3</v>
      </c>
      <c r="G207" s="300">
        <v>1</v>
      </c>
      <c r="H207" s="142">
        <f>G207/F207*100</f>
        <v>33.333333333333329</v>
      </c>
      <c r="I207" s="142" t="str">
        <f>'1.ЦИиП'!H142</f>
        <v>0,0п.п.</v>
      </c>
      <c r="J207" s="120" t="str">
        <f t="shared" ref="J207" si="45">IF(NOT(ISBLANK(G207)),IF(G207&gt;=F207,"выполнено","не выполнено"),IF(G207=0,"не выполнено"))</f>
        <v>не выполнено</v>
      </c>
      <c r="K207" s="182" t="s">
        <v>816</v>
      </c>
    </row>
    <row r="208" spans="1:11" ht="72" customHeight="1" x14ac:dyDescent="0.25">
      <c r="A208" s="119" t="s">
        <v>547</v>
      </c>
      <c r="B208" s="140" t="s">
        <v>545</v>
      </c>
      <c r="C208" s="120" t="s">
        <v>115</v>
      </c>
      <c r="D208" s="141" t="s">
        <v>116</v>
      </c>
      <c r="E208" s="141" t="s">
        <v>118</v>
      </c>
      <c r="F208" s="141">
        <v>1500</v>
      </c>
      <c r="G208" s="300">
        <v>1211</v>
      </c>
      <c r="H208" s="142">
        <f t="shared" si="43"/>
        <v>80.733333333333334</v>
      </c>
      <c r="I208" s="142" t="str">
        <f>'1.ЦИиП'!H142</f>
        <v>0,0п.п.</v>
      </c>
      <c r="J208" s="120" t="str">
        <f t="shared" si="44"/>
        <v>не выполнено</v>
      </c>
      <c r="K208" s="182" t="s">
        <v>816</v>
      </c>
    </row>
    <row r="209" spans="1:11" ht="52.5" customHeight="1" x14ac:dyDescent="0.25">
      <c r="A209" s="119" t="s">
        <v>698</v>
      </c>
      <c r="B209" s="140" t="s">
        <v>699</v>
      </c>
      <c r="C209" s="120" t="s">
        <v>115</v>
      </c>
      <c r="D209" s="141" t="s">
        <v>116</v>
      </c>
      <c r="E209" s="141" t="s">
        <v>118</v>
      </c>
      <c r="F209" s="141">
        <v>320</v>
      </c>
      <c r="G209" s="141">
        <v>312</v>
      </c>
      <c r="H209" s="142">
        <f t="shared" si="43"/>
        <v>97.5</v>
      </c>
      <c r="I209" s="142" t="str">
        <f>'1.ЦИиП'!H142</f>
        <v>0,0п.п.</v>
      </c>
      <c r="J209" s="120" t="str">
        <f t="shared" si="44"/>
        <v>не выполнено</v>
      </c>
      <c r="K209" s="233" t="s">
        <v>1053</v>
      </c>
    </row>
    <row r="210" spans="1:11" ht="60" customHeight="1" x14ac:dyDescent="0.25">
      <c r="A210" s="119" t="s">
        <v>795</v>
      </c>
      <c r="B210" s="216" t="s">
        <v>1004</v>
      </c>
      <c r="C210" s="120" t="s">
        <v>115</v>
      </c>
      <c r="D210" s="141" t="s">
        <v>116</v>
      </c>
      <c r="E210" s="141" t="s">
        <v>118</v>
      </c>
      <c r="F210" s="141">
        <v>300</v>
      </c>
      <c r="G210" s="141">
        <v>271</v>
      </c>
      <c r="H210" s="142">
        <f t="shared" si="43"/>
        <v>90.333333333333329</v>
      </c>
      <c r="I210" s="142">
        <f>'1.ЦИиП'!F143/'1.ЦИиП'!E143*100</f>
        <v>78.333333333333329</v>
      </c>
      <c r="J210" s="120" t="str">
        <f t="shared" si="44"/>
        <v>не выполнено</v>
      </c>
      <c r="K210" s="233" t="s">
        <v>816</v>
      </c>
    </row>
    <row r="211" spans="1:11" ht="26.25" customHeight="1" x14ac:dyDescent="0.25">
      <c r="A211" s="447" t="s">
        <v>784</v>
      </c>
      <c r="B211" s="448"/>
      <c r="C211" s="448"/>
      <c r="D211" s="448"/>
      <c r="E211" s="448"/>
      <c r="F211" s="448"/>
      <c r="G211" s="448"/>
      <c r="H211" s="448"/>
      <c r="I211" s="448"/>
      <c r="J211" s="448"/>
      <c r="K211" s="448"/>
    </row>
    <row r="212" spans="1:11" ht="52.5" customHeight="1" x14ac:dyDescent="0.35">
      <c r="A212" s="442" t="s">
        <v>500</v>
      </c>
      <c r="B212" s="443"/>
      <c r="C212" s="443"/>
      <c r="D212" s="443"/>
      <c r="E212" s="443"/>
      <c r="F212" s="443"/>
      <c r="G212" s="443"/>
      <c r="H212" s="443"/>
      <c r="I212" s="443"/>
      <c r="J212" s="443"/>
      <c r="K212" s="443"/>
    </row>
    <row r="213" spans="1:11" s="150" customFormat="1" ht="110.25" customHeight="1" x14ac:dyDescent="0.25">
      <c r="A213" s="119"/>
      <c r="B213" s="303" t="s">
        <v>700</v>
      </c>
      <c r="C213" s="431" t="s">
        <v>1069</v>
      </c>
      <c r="D213" s="431"/>
      <c r="E213" s="431"/>
      <c r="F213" s="431"/>
      <c r="G213" s="431"/>
      <c r="H213" s="431"/>
      <c r="I213" s="431"/>
      <c r="J213" s="431"/>
      <c r="K213" s="432"/>
    </row>
    <row r="214" spans="1:11" s="150" customFormat="1" ht="90" customHeight="1" x14ac:dyDescent="0.25">
      <c r="A214" s="119"/>
      <c r="B214" s="303" t="s">
        <v>701</v>
      </c>
      <c r="C214" s="431" t="s">
        <v>1070</v>
      </c>
      <c r="D214" s="431"/>
      <c r="E214" s="431"/>
      <c r="F214" s="431"/>
      <c r="G214" s="431"/>
      <c r="H214" s="431"/>
      <c r="I214" s="431"/>
      <c r="J214" s="431"/>
      <c r="K214" s="432"/>
    </row>
    <row r="215" spans="1:11" customFormat="1" ht="42" hidden="1" customHeight="1" outlineLevel="1" x14ac:dyDescent="0.25">
      <c r="A215" s="5"/>
      <c r="B215" s="6"/>
      <c r="C215" s="2"/>
      <c r="D215" s="2"/>
      <c r="E215" s="2"/>
      <c r="F215" s="7"/>
      <c r="G215" s="7"/>
      <c r="H215" s="1"/>
      <c r="I215" s="1"/>
      <c r="J215" s="1"/>
      <c r="K215" s="7"/>
    </row>
    <row r="216" spans="1:11" customFormat="1" ht="21" hidden="1" outlineLevel="1" x14ac:dyDescent="0.25">
      <c r="A216" s="423" t="s">
        <v>500</v>
      </c>
      <c r="B216" s="424"/>
      <c r="C216" s="424"/>
      <c r="D216" s="424"/>
      <c r="E216" s="424"/>
      <c r="F216" s="424"/>
      <c r="G216" s="424"/>
      <c r="H216" s="425"/>
      <c r="I216" s="425"/>
      <c r="J216" s="424"/>
      <c r="K216" s="426"/>
    </row>
    <row r="217" spans="1:11" customFormat="1" ht="112.5" hidden="1" outlineLevel="1" x14ac:dyDescent="0.25">
      <c r="A217" s="16"/>
      <c r="B217" s="15" t="s">
        <v>501</v>
      </c>
      <c r="C217" s="427">
        <v>18.8</v>
      </c>
      <c r="D217" s="428"/>
      <c r="E217" s="428"/>
      <c r="F217" s="428"/>
      <c r="G217" s="428"/>
      <c r="H217" s="429"/>
      <c r="I217" s="429"/>
      <c r="J217" s="428"/>
      <c r="K217" s="430"/>
    </row>
    <row r="218" spans="1:11" customFormat="1" ht="93.75" hidden="1" outlineLevel="1" x14ac:dyDescent="0.25">
      <c r="A218" s="16"/>
      <c r="B218" s="15" t="s">
        <v>502</v>
      </c>
      <c r="C218" s="427">
        <v>81.2</v>
      </c>
      <c r="D218" s="428"/>
      <c r="E218" s="428"/>
      <c r="F218" s="428"/>
      <c r="G218" s="428"/>
      <c r="H218" s="429"/>
      <c r="I218" s="429"/>
      <c r="J218" s="428"/>
      <c r="K218" s="430"/>
    </row>
    <row r="219" spans="1:11" customFormat="1" hidden="1" outlineLevel="1" x14ac:dyDescent="0.25">
      <c r="A219" s="5"/>
      <c r="B219" s="6"/>
      <c r="C219" s="2"/>
      <c r="D219" s="2"/>
      <c r="E219" s="2"/>
      <c r="F219" s="7"/>
      <c r="G219" s="7"/>
      <c r="H219" s="1"/>
      <c r="I219" s="1"/>
      <c r="J219" s="1"/>
      <c r="K219" s="7"/>
    </row>
    <row r="220" spans="1:11" customFormat="1" hidden="1" outlineLevel="1" x14ac:dyDescent="0.25">
      <c r="A220" s="5"/>
      <c r="B220" s="6"/>
      <c r="C220" s="2"/>
      <c r="D220" s="2"/>
      <c r="E220" s="2"/>
      <c r="F220" s="7"/>
      <c r="G220" s="7"/>
      <c r="H220" s="1"/>
      <c r="I220" s="1"/>
      <c r="J220" s="1"/>
      <c r="K220" s="7"/>
    </row>
    <row r="221" spans="1:11" collapsed="1" x14ac:dyDescent="0.25">
      <c r="A221" s="151"/>
      <c r="B221" s="152"/>
      <c r="D221" s="125"/>
      <c r="E221" s="125"/>
      <c r="F221" s="134"/>
      <c r="G221" s="134"/>
      <c r="K221" s="134"/>
    </row>
    <row r="222" spans="1:11" x14ac:dyDescent="0.25">
      <c r="A222" s="151"/>
      <c r="B222" s="152"/>
      <c r="D222" s="125"/>
      <c r="E222" s="125"/>
      <c r="F222" s="134"/>
      <c r="G222" s="134"/>
      <c r="K222" s="134"/>
    </row>
    <row r="223" spans="1:11" x14ac:dyDescent="0.25">
      <c r="A223" s="151"/>
      <c r="B223" s="152"/>
      <c r="D223" s="125"/>
      <c r="E223" s="125"/>
      <c r="F223" s="134"/>
      <c r="G223" s="134"/>
      <c r="K223" s="134"/>
    </row>
    <row r="224" spans="1:11" x14ac:dyDescent="0.25">
      <c r="A224" s="151"/>
      <c r="B224" s="152"/>
      <c r="D224" s="125"/>
      <c r="E224" s="125"/>
      <c r="F224" s="134"/>
      <c r="G224" s="134"/>
      <c r="K224" s="134"/>
    </row>
    <row r="225" spans="1:1" x14ac:dyDescent="0.25">
      <c r="A225" s="151"/>
    </row>
    <row r="226" spans="1:1" x14ac:dyDescent="0.25">
      <c r="A226" s="151"/>
    </row>
    <row r="227" spans="1:1" x14ac:dyDescent="0.25">
      <c r="A227" s="151"/>
    </row>
    <row r="228" spans="1:1" x14ac:dyDescent="0.25">
      <c r="A228" s="151"/>
    </row>
    <row r="229" spans="1:1" x14ac:dyDescent="0.25">
      <c r="A229" s="151"/>
    </row>
    <row r="230" spans="1:1" x14ac:dyDescent="0.25">
      <c r="A230" s="151"/>
    </row>
    <row r="231" spans="1:1" x14ac:dyDescent="0.25">
      <c r="A231" s="151"/>
    </row>
    <row r="232" spans="1:1" x14ac:dyDescent="0.25">
      <c r="A232" s="151"/>
    </row>
    <row r="233" spans="1:1" x14ac:dyDescent="0.25">
      <c r="A233" s="151"/>
    </row>
    <row r="234" spans="1:1" x14ac:dyDescent="0.25">
      <c r="A234" s="151"/>
    </row>
    <row r="235" spans="1:1" x14ac:dyDescent="0.25">
      <c r="A235" s="151" t="s">
        <v>55</v>
      </c>
    </row>
    <row r="236" spans="1:1" x14ac:dyDescent="0.25">
      <c r="A236" s="151"/>
    </row>
    <row r="237" spans="1:1" x14ac:dyDescent="0.25">
      <c r="A237" s="151"/>
    </row>
    <row r="238" spans="1:1" x14ac:dyDescent="0.25">
      <c r="A238" s="121"/>
    </row>
    <row r="239" spans="1:1" x14ac:dyDescent="0.25">
      <c r="A239" s="153"/>
    </row>
    <row r="240" spans="1:1" x14ac:dyDescent="0.25">
      <c r="A240" s="154"/>
    </row>
    <row r="241" spans="1:1" x14ac:dyDescent="0.25">
      <c r="A241" s="154"/>
    </row>
    <row r="242" spans="1:1" x14ac:dyDescent="0.25">
      <c r="A242" s="154"/>
    </row>
    <row r="243" spans="1:1" x14ac:dyDescent="0.25">
      <c r="A243" s="154"/>
    </row>
    <row r="244" spans="1:1" x14ac:dyDescent="0.25">
      <c r="A244" s="154"/>
    </row>
    <row r="245" spans="1:1" x14ac:dyDescent="0.25">
      <c r="A245" s="155"/>
    </row>
    <row r="246" spans="1:1" x14ac:dyDescent="0.25">
      <c r="A246" s="155"/>
    </row>
    <row r="247" spans="1:1" ht="19.5" x14ac:dyDescent="0.25">
      <c r="A247" s="156">
        <v>39</v>
      </c>
    </row>
    <row r="248" spans="1:1" ht="19.5" x14ac:dyDescent="0.25">
      <c r="A248" s="156">
        <v>56</v>
      </c>
    </row>
  </sheetData>
  <sheetProtection formatColumns="0" autoFilter="0"/>
  <autoFilter ref="A9:K214"/>
  <mergeCells count="219">
    <mergeCell ref="H94:H95"/>
    <mergeCell ref="J94:J95"/>
    <mergeCell ref="A202:A203"/>
    <mergeCell ref="B202:B203"/>
    <mergeCell ref="C202:C203"/>
    <mergeCell ref="D202:D203"/>
    <mergeCell ref="E202:E203"/>
    <mergeCell ref="I202:I203"/>
    <mergeCell ref="A161:A162"/>
    <mergeCell ref="G157:G158"/>
    <mergeCell ref="H157:H158"/>
    <mergeCell ref="J157:J158"/>
    <mergeCell ref="A157:A158"/>
    <mergeCell ref="D157:D158"/>
    <mergeCell ref="E157:E158"/>
    <mergeCell ref="B167:B169"/>
    <mergeCell ref="C167:C169"/>
    <mergeCell ref="D167:D169"/>
    <mergeCell ref="E167:E169"/>
    <mergeCell ref="F167:F169"/>
    <mergeCell ref="G167:G169"/>
    <mergeCell ref="H167:H169"/>
    <mergeCell ref="K94:K95"/>
    <mergeCell ref="K153:K154"/>
    <mergeCell ref="B157:B158"/>
    <mergeCell ref="C157:C158"/>
    <mergeCell ref="J137:J138"/>
    <mergeCell ref="A137:A138"/>
    <mergeCell ref="K141:K143"/>
    <mergeCell ref="C129:C134"/>
    <mergeCell ref="D129:D134"/>
    <mergeCell ref="E129:E134"/>
    <mergeCell ref="F129:F134"/>
    <mergeCell ref="G129:G134"/>
    <mergeCell ref="H129:H134"/>
    <mergeCell ref="J129:J134"/>
    <mergeCell ref="K129:K134"/>
    <mergeCell ref="K115:K116"/>
    <mergeCell ref="G94:G95"/>
    <mergeCell ref="F94:F95"/>
    <mergeCell ref="E94:E95"/>
    <mergeCell ref="D94:D95"/>
    <mergeCell ref="C94:C95"/>
    <mergeCell ref="B94:B95"/>
    <mergeCell ref="J167:J169"/>
    <mergeCell ref="K157:K158"/>
    <mergeCell ref="K161:K162"/>
    <mergeCell ref="F157:F158"/>
    <mergeCell ref="K167:K169"/>
    <mergeCell ref="B161:B162"/>
    <mergeCell ref="C161:C162"/>
    <mergeCell ref="D161:D162"/>
    <mergeCell ref="E161:E162"/>
    <mergeCell ref="F161:F162"/>
    <mergeCell ref="G161:G162"/>
    <mergeCell ref="H161:H162"/>
    <mergeCell ref="J161:J162"/>
    <mergeCell ref="F141:F143"/>
    <mergeCell ref="G141:G143"/>
    <mergeCell ref="H141:H143"/>
    <mergeCell ref="J141:J143"/>
    <mergeCell ref="C141:C143"/>
    <mergeCell ref="J153:J154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D141:D143"/>
    <mergeCell ref="E141:E143"/>
    <mergeCell ref="A141:A143"/>
    <mergeCell ref="B141:B143"/>
    <mergeCell ref="K137:K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J139:J140"/>
    <mergeCell ref="K139:K140"/>
    <mergeCell ref="F137:F138"/>
    <mergeCell ref="G137:G138"/>
    <mergeCell ref="H137:H138"/>
    <mergeCell ref="A115:A116"/>
    <mergeCell ref="B115:B116"/>
    <mergeCell ref="C115:C116"/>
    <mergeCell ref="D115:D116"/>
    <mergeCell ref="A126:A128"/>
    <mergeCell ref="B126:B128"/>
    <mergeCell ref="C126:C128"/>
    <mergeCell ref="D126:D128"/>
    <mergeCell ref="E126:E128"/>
    <mergeCell ref="E113:E114"/>
    <mergeCell ref="F113:F114"/>
    <mergeCell ref="G113:G114"/>
    <mergeCell ref="H113:H114"/>
    <mergeCell ref="J126:J128"/>
    <mergeCell ref="K126:K128"/>
    <mergeCell ref="F115:F116"/>
    <mergeCell ref="G115:G116"/>
    <mergeCell ref="H115:H116"/>
    <mergeCell ref="J115:J116"/>
    <mergeCell ref="F126:F128"/>
    <mergeCell ref="G126:G128"/>
    <mergeCell ref="H126:H128"/>
    <mergeCell ref="H68:H73"/>
    <mergeCell ref="J68:J73"/>
    <mergeCell ref="A68:A73"/>
    <mergeCell ref="B68:B73"/>
    <mergeCell ref="C68:C73"/>
    <mergeCell ref="D68:D73"/>
    <mergeCell ref="E68:E73"/>
    <mergeCell ref="J113:J114"/>
    <mergeCell ref="K113:K114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J109:J110"/>
    <mergeCell ref="K109:K110"/>
    <mergeCell ref="A113:A114"/>
    <mergeCell ref="B113:B114"/>
    <mergeCell ref="C113:C114"/>
    <mergeCell ref="D113:D114"/>
    <mergeCell ref="A94:A95"/>
    <mergeCell ref="A59:A62"/>
    <mergeCell ref="B59:B62"/>
    <mergeCell ref="C59:C62"/>
    <mergeCell ref="D59:D62"/>
    <mergeCell ref="E59:E62"/>
    <mergeCell ref="F59:F62"/>
    <mergeCell ref="G59:G62"/>
    <mergeCell ref="F68:F73"/>
    <mergeCell ref="G68:G73"/>
    <mergeCell ref="H59:H62"/>
    <mergeCell ref="J59:J62"/>
    <mergeCell ref="K59:K62"/>
    <mergeCell ref="G43:G49"/>
    <mergeCell ref="H43:H49"/>
    <mergeCell ref="J43:J49"/>
    <mergeCell ref="B43:B49"/>
    <mergeCell ref="C43:C49"/>
    <mergeCell ref="D43:D49"/>
    <mergeCell ref="E43:E49"/>
    <mergeCell ref="A10:K10"/>
    <mergeCell ref="A212:K212"/>
    <mergeCell ref="A12:K12"/>
    <mergeCell ref="A36:K36"/>
    <mergeCell ref="A38:K38"/>
    <mergeCell ref="A41:K41"/>
    <mergeCell ref="A76:K76"/>
    <mergeCell ref="A89:K89"/>
    <mergeCell ref="A100:K100"/>
    <mergeCell ref="A102:K102"/>
    <mergeCell ref="A105:K105"/>
    <mergeCell ref="A185:K185"/>
    <mergeCell ref="A195:K195"/>
    <mergeCell ref="A211:K211"/>
    <mergeCell ref="A43:A49"/>
    <mergeCell ref="K43:K49"/>
    <mergeCell ref="K68:K73"/>
    <mergeCell ref="E115:E116"/>
    <mergeCell ref="B137:B138"/>
    <mergeCell ref="C137:C138"/>
    <mergeCell ref="D137:D138"/>
    <mergeCell ref="E137:E138"/>
    <mergeCell ref="A129:A134"/>
    <mergeCell ref="B129:B134"/>
    <mergeCell ref="A216:K216"/>
    <mergeCell ref="C217:K217"/>
    <mergeCell ref="C218:K218"/>
    <mergeCell ref="C213:K213"/>
    <mergeCell ref="C214:K214"/>
    <mergeCell ref="A1:K1"/>
    <mergeCell ref="A5:K5"/>
    <mergeCell ref="C7:C8"/>
    <mergeCell ref="A7:A8"/>
    <mergeCell ref="B7:B8"/>
    <mergeCell ref="A2:K2"/>
    <mergeCell ref="A3:K3"/>
    <mergeCell ref="K7:K8"/>
    <mergeCell ref="D7:E7"/>
    <mergeCell ref="J7:J8"/>
    <mergeCell ref="H7:H8"/>
    <mergeCell ref="F7:F8"/>
    <mergeCell ref="G7:G8"/>
    <mergeCell ref="F43:F49"/>
    <mergeCell ref="I7:I8"/>
    <mergeCell ref="A167:A169"/>
    <mergeCell ref="E170:E172"/>
    <mergeCell ref="F170:F172"/>
    <mergeCell ref="G170:G172"/>
    <mergeCell ref="H170:H172"/>
    <mergeCell ref="J170:J172"/>
    <mergeCell ref="K170:K172"/>
    <mergeCell ref="A173:A175"/>
    <mergeCell ref="B173:B175"/>
    <mergeCell ref="C173:C175"/>
    <mergeCell ref="D173:D175"/>
    <mergeCell ref="E173:E175"/>
    <mergeCell ref="F173:F175"/>
    <mergeCell ref="G173:G175"/>
    <mergeCell ref="H173:H175"/>
    <mergeCell ref="J173:J175"/>
    <mergeCell ref="K173:K175"/>
    <mergeCell ref="A170:A172"/>
    <mergeCell ref="B170:B172"/>
    <mergeCell ref="C170:C172"/>
    <mergeCell ref="D170:D172"/>
  </mergeCells>
  <pageMargins left="3.937007874015748E-2" right="3.937007874015748E-2" top="0" bottom="0" header="0.31496062992125984" footer="0.31496062992125984"/>
  <pageSetup paperSize="9" scale="36" fitToWidth="0" fitToHeight="0" orientation="landscape" r:id="rId1"/>
  <rowBreaks count="2" manualBreakCount="2">
    <brk id="112" max="11" man="1"/>
    <brk id="136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="60" zoomScaleNormal="80" workbookViewId="0">
      <pane ySplit="9" topLeftCell="A10" activePane="bottomLeft" state="frozen"/>
      <selection pane="bottomLeft" activeCell="L12" sqref="L12:L13"/>
    </sheetView>
  </sheetViews>
  <sheetFormatPr defaultColWidth="9.140625" defaultRowHeight="12.75" outlineLevelRow="1" x14ac:dyDescent="0.2"/>
  <cols>
    <col min="1" max="1" width="8.140625" style="8" customWidth="1"/>
    <col min="2" max="2" width="32.140625" style="8" customWidth="1"/>
    <col min="3" max="3" width="24.28515625" style="8" customWidth="1"/>
    <col min="4" max="4" width="18.85546875" style="8" customWidth="1"/>
    <col min="5" max="5" width="10.42578125" style="8" customWidth="1"/>
    <col min="6" max="6" width="11.28515625" style="8" customWidth="1"/>
    <col min="7" max="7" width="19.140625" style="8" customWidth="1"/>
    <col min="8" max="8" width="19.85546875" style="8" customWidth="1"/>
    <col min="9" max="9" width="15.7109375" style="8" customWidth="1"/>
    <col min="10" max="10" width="15.140625" style="8" customWidth="1"/>
    <col min="11" max="12" width="17.5703125" style="8" customWidth="1"/>
    <col min="13" max="13" width="30.42578125" style="8" customWidth="1"/>
    <col min="14" max="16384" width="9.140625" style="8"/>
  </cols>
  <sheetData>
    <row r="1" spans="1:13" ht="54" customHeight="1" x14ac:dyDescent="0.2">
      <c r="A1" s="505" t="s">
        <v>444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20.25" x14ac:dyDescent="0.2">
      <c r="A2" s="512" t="s">
        <v>443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13" ht="15" customHeight="1" x14ac:dyDescent="0.2">
      <c r="A3" s="513" t="s">
        <v>78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</row>
    <row r="4" spans="1:13" x14ac:dyDescent="0.2">
      <c r="A4" s="13"/>
      <c r="B4" s="13"/>
      <c r="C4" s="13"/>
      <c r="D4" s="13"/>
      <c r="E4" s="13"/>
      <c r="F4" s="13"/>
      <c r="G4" s="14"/>
      <c r="H4" s="13"/>
      <c r="I4" s="12"/>
      <c r="J4" s="12"/>
      <c r="K4" s="12"/>
      <c r="L4" s="12"/>
      <c r="M4" s="12"/>
    </row>
    <row r="5" spans="1:13" ht="18.75" x14ac:dyDescent="0.3">
      <c r="A5" s="514" t="s">
        <v>580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</row>
    <row r="6" spans="1:13" ht="13.5" thickBo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63.75" customHeight="1" thickTop="1" x14ac:dyDescent="0.2">
      <c r="A7" s="506" t="s">
        <v>62</v>
      </c>
      <c r="B7" s="518" t="s">
        <v>442</v>
      </c>
      <c r="C7" s="518" t="s">
        <v>441</v>
      </c>
      <c r="D7" s="518" t="s">
        <v>440</v>
      </c>
      <c r="E7" s="515" t="s">
        <v>439</v>
      </c>
      <c r="F7" s="516"/>
      <c r="G7" s="515" t="s">
        <v>548</v>
      </c>
      <c r="H7" s="517"/>
      <c r="I7" s="516"/>
      <c r="J7" s="515" t="s">
        <v>438</v>
      </c>
      <c r="K7" s="516"/>
      <c r="L7" s="518" t="s">
        <v>437</v>
      </c>
      <c r="M7" s="510" t="s">
        <v>436</v>
      </c>
    </row>
    <row r="8" spans="1:13" ht="35.25" customHeight="1" x14ac:dyDescent="0.2">
      <c r="A8" s="507"/>
      <c r="B8" s="509"/>
      <c r="C8" s="509"/>
      <c r="D8" s="509"/>
      <c r="E8" s="508" t="s">
        <v>503</v>
      </c>
      <c r="F8" s="508" t="s">
        <v>504</v>
      </c>
      <c r="G8" s="508" t="s">
        <v>435</v>
      </c>
      <c r="H8" s="508" t="s">
        <v>924</v>
      </c>
      <c r="I8" s="508" t="s">
        <v>925</v>
      </c>
      <c r="J8" s="508" t="s">
        <v>434</v>
      </c>
      <c r="K8" s="508" t="s">
        <v>433</v>
      </c>
      <c r="L8" s="509"/>
      <c r="M8" s="511"/>
    </row>
    <row r="9" spans="1:13" ht="75.75" customHeight="1" x14ac:dyDescent="0.2">
      <c r="A9" s="507"/>
      <c r="B9" s="509"/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1"/>
    </row>
    <row r="10" spans="1:13" ht="26.25" customHeight="1" outlineLevel="1" x14ac:dyDescent="0.2">
      <c r="A10" s="185">
        <v>1</v>
      </c>
      <c r="B10" s="471" t="s">
        <v>549</v>
      </c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3"/>
    </row>
    <row r="11" spans="1:13" ht="26.1" customHeight="1" outlineLevel="1" x14ac:dyDescent="0.2">
      <c r="A11" s="186" t="s">
        <v>13</v>
      </c>
      <c r="B11" s="474" t="s">
        <v>431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6"/>
    </row>
    <row r="12" spans="1:13" ht="26.25" customHeight="1" outlineLevel="1" x14ac:dyDescent="0.2">
      <c r="A12" s="503" t="s">
        <v>189</v>
      </c>
      <c r="B12" s="493" t="s">
        <v>702</v>
      </c>
      <c r="C12" s="483" t="s">
        <v>427</v>
      </c>
      <c r="D12" s="483" t="s">
        <v>301</v>
      </c>
      <c r="E12" s="483">
        <v>1745000</v>
      </c>
      <c r="F12" s="495">
        <v>1277345</v>
      </c>
      <c r="G12" s="491">
        <v>109412.9</v>
      </c>
      <c r="H12" s="491">
        <v>109412.9</v>
      </c>
      <c r="I12" s="491">
        <v>82059.675000000003</v>
      </c>
      <c r="J12" s="489">
        <v>75.000000000000014</v>
      </c>
      <c r="K12" s="489">
        <v>75.000000000000014</v>
      </c>
      <c r="L12" s="499">
        <v>0.73200286532951286</v>
      </c>
      <c r="M12" s="232" t="s">
        <v>1071</v>
      </c>
    </row>
    <row r="13" spans="1:13" ht="70.5" customHeight="1" outlineLevel="1" x14ac:dyDescent="0.2">
      <c r="A13" s="504"/>
      <c r="B13" s="494"/>
      <c r="C13" s="484"/>
      <c r="D13" s="484"/>
      <c r="E13" s="484"/>
      <c r="F13" s="496"/>
      <c r="G13" s="492"/>
      <c r="H13" s="492"/>
      <c r="I13" s="492"/>
      <c r="J13" s="490"/>
      <c r="K13" s="490"/>
      <c r="L13" s="500"/>
      <c r="M13" s="246" t="s">
        <v>1072</v>
      </c>
    </row>
    <row r="14" spans="1:13" ht="26.25" customHeight="1" outlineLevel="1" x14ac:dyDescent="0.2">
      <c r="A14" s="503" t="s">
        <v>188</v>
      </c>
      <c r="B14" s="493" t="s">
        <v>702</v>
      </c>
      <c r="C14" s="481" t="s">
        <v>424</v>
      </c>
      <c r="D14" s="483" t="s">
        <v>422</v>
      </c>
      <c r="E14" s="483">
        <v>980170</v>
      </c>
      <c r="F14" s="495">
        <v>768545</v>
      </c>
      <c r="G14" s="491">
        <v>79317.3</v>
      </c>
      <c r="H14" s="491">
        <v>79317.3</v>
      </c>
      <c r="I14" s="491">
        <v>59487.974999999999</v>
      </c>
      <c r="J14" s="489">
        <v>75</v>
      </c>
      <c r="K14" s="489">
        <v>75</v>
      </c>
      <c r="L14" s="499">
        <v>0.78409357560423187</v>
      </c>
      <c r="M14" s="232" t="s">
        <v>1071</v>
      </c>
    </row>
    <row r="15" spans="1:13" ht="64.5" customHeight="1" outlineLevel="1" x14ac:dyDescent="0.2">
      <c r="A15" s="504"/>
      <c r="B15" s="494"/>
      <c r="C15" s="482"/>
      <c r="D15" s="484"/>
      <c r="E15" s="484"/>
      <c r="F15" s="496"/>
      <c r="G15" s="492"/>
      <c r="H15" s="492"/>
      <c r="I15" s="492"/>
      <c r="J15" s="490"/>
      <c r="K15" s="490"/>
      <c r="L15" s="500"/>
      <c r="M15" s="246" t="s">
        <v>1072</v>
      </c>
    </row>
    <row r="16" spans="1:13" ht="26.25" customHeight="1" outlineLevel="1" x14ac:dyDescent="0.2">
      <c r="A16" s="503" t="s">
        <v>187</v>
      </c>
      <c r="B16" s="493" t="s">
        <v>702</v>
      </c>
      <c r="C16" s="481" t="s">
        <v>703</v>
      </c>
      <c r="D16" s="483" t="s">
        <v>79</v>
      </c>
      <c r="E16" s="483">
        <v>9881</v>
      </c>
      <c r="F16" s="495">
        <v>5618</v>
      </c>
      <c r="G16" s="491">
        <v>484056.4</v>
      </c>
      <c r="H16" s="491">
        <v>472845.6</v>
      </c>
      <c r="I16" s="491">
        <v>355568.43400000001</v>
      </c>
      <c r="J16" s="489">
        <v>73.455992731425511</v>
      </c>
      <c r="K16" s="489">
        <v>75.197576968042</v>
      </c>
      <c r="L16" s="499">
        <v>0.56856593462200178</v>
      </c>
      <c r="M16" s="232" t="s">
        <v>1071</v>
      </c>
    </row>
    <row r="17" spans="1:13" ht="68.25" customHeight="1" outlineLevel="1" x14ac:dyDescent="0.2">
      <c r="A17" s="504"/>
      <c r="B17" s="494"/>
      <c r="C17" s="482"/>
      <c r="D17" s="484"/>
      <c r="E17" s="484"/>
      <c r="F17" s="496"/>
      <c r="G17" s="492"/>
      <c r="H17" s="492"/>
      <c r="I17" s="492"/>
      <c r="J17" s="490"/>
      <c r="K17" s="490"/>
      <c r="L17" s="500"/>
      <c r="M17" s="246" t="s">
        <v>1072</v>
      </c>
    </row>
    <row r="18" spans="1:13" ht="26.25" customHeight="1" outlineLevel="1" x14ac:dyDescent="0.2">
      <c r="A18" s="503" t="s">
        <v>1009</v>
      </c>
      <c r="B18" s="493" t="s">
        <v>702</v>
      </c>
      <c r="C18" s="481" t="s">
        <v>703</v>
      </c>
      <c r="D18" s="483" t="s">
        <v>79</v>
      </c>
      <c r="E18" s="483">
        <v>5.4</v>
      </c>
      <c r="F18" s="495">
        <v>5.48</v>
      </c>
      <c r="G18" s="491">
        <v>433.3</v>
      </c>
      <c r="H18" s="491">
        <v>433.3</v>
      </c>
      <c r="I18" s="491">
        <v>324.97500000000002</v>
      </c>
      <c r="J18" s="489">
        <v>75</v>
      </c>
      <c r="K18" s="489">
        <v>75</v>
      </c>
      <c r="L18" s="499">
        <v>1.0148148148148148</v>
      </c>
      <c r="M18" s="232" t="s">
        <v>1071</v>
      </c>
    </row>
    <row r="19" spans="1:13" ht="69" customHeight="1" outlineLevel="1" x14ac:dyDescent="0.2">
      <c r="A19" s="504"/>
      <c r="B19" s="494"/>
      <c r="C19" s="482"/>
      <c r="D19" s="484"/>
      <c r="E19" s="484"/>
      <c r="F19" s="496"/>
      <c r="G19" s="492"/>
      <c r="H19" s="492"/>
      <c r="I19" s="492"/>
      <c r="J19" s="490"/>
      <c r="K19" s="490"/>
      <c r="L19" s="500"/>
      <c r="M19" s="246" t="s">
        <v>1072</v>
      </c>
    </row>
    <row r="20" spans="1:13" ht="26.25" customHeight="1" outlineLevel="1" x14ac:dyDescent="0.2">
      <c r="A20" s="503" t="s">
        <v>550</v>
      </c>
      <c r="B20" s="493" t="s">
        <v>702</v>
      </c>
      <c r="C20" s="483" t="s">
        <v>430</v>
      </c>
      <c r="D20" s="483" t="s">
        <v>301</v>
      </c>
      <c r="E20" s="483">
        <v>3371000</v>
      </c>
      <c r="F20" s="483">
        <v>2532924</v>
      </c>
      <c r="G20" s="491">
        <v>84444.7</v>
      </c>
      <c r="H20" s="491">
        <v>84444.7</v>
      </c>
      <c r="I20" s="491">
        <v>63333.525000000001</v>
      </c>
      <c r="J20" s="489">
        <v>75</v>
      </c>
      <c r="K20" s="489">
        <v>75</v>
      </c>
      <c r="L20" s="499">
        <v>0.75138653218629492</v>
      </c>
      <c r="M20" s="232" t="s">
        <v>1071</v>
      </c>
    </row>
    <row r="21" spans="1:13" ht="71.25" customHeight="1" outlineLevel="1" x14ac:dyDescent="0.2">
      <c r="A21" s="504"/>
      <c r="B21" s="494"/>
      <c r="C21" s="484"/>
      <c r="D21" s="484"/>
      <c r="E21" s="484"/>
      <c r="F21" s="484"/>
      <c r="G21" s="492"/>
      <c r="H21" s="492"/>
      <c r="I21" s="492"/>
      <c r="J21" s="490"/>
      <c r="K21" s="490"/>
      <c r="L21" s="500"/>
      <c r="M21" s="246" t="s">
        <v>1072</v>
      </c>
    </row>
    <row r="22" spans="1:13" ht="26.25" customHeight="1" outlineLevel="1" x14ac:dyDescent="0.2">
      <c r="A22" s="497" t="s">
        <v>185</v>
      </c>
      <c r="B22" s="493" t="s">
        <v>702</v>
      </c>
      <c r="C22" s="483" t="s">
        <v>429</v>
      </c>
      <c r="D22" s="483" t="s">
        <v>428</v>
      </c>
      <c r="E22" s="483">
        <v>15000</v>
      </c>
      <c r="F22" s="483">
        <v>15050</v>
      </c>
      <c r="G22" s="491">
        <v>114.9</v>
      </c>
      <c r="H22" s="491">
        <v>114.9</v>
      </c>
      <c r="I22" s="491">
        <v>86.174999999999997</v>
      </c>
      <c r="J22" s="489">
        <v>74.999999999999986</v>
      </c>
      <c r="K22" s="489">
        <v>74.999999999999986</v>
      </c>
      <c r="L22" s="499">
        <v>0</v>
      </c>
      <c r="M22" s="232" t="s">
        <v>1071</v>
      </c>
    </row>
    <row r="23" spans="1:13" ht="67.5" customHeight="1" outlineLevel="1" x14ac:dyDescent="0.2">
      <c r="A23" s="498"/>
      <c r="B23" s="494"/>
      <c r="C23" s="484"/>
      <c r="D23" s="484"/>
      <c r="E23" s="484"/>
      <c r="F23" s="484"/>
      <c r="G23" s="492"/>
      <c r="H23" s="492"/>
      <c r="I23" s="492"/>
      <c r="J23" s="490"/>
      <c r="K23" s="490"/>
      <c r="L23" s="500"/>
      <c r="M23" s="246" t="s">
        <v>1072</v>
      </c>
    </row>
    <row r="24" spans="1:13" ht="26.25" customHeight="1" outlineLevel="1" x14ac:dyDescent="0.2">
      <c r="A24" s="497" t="s">
        <v>184</v>
      </c>
      <c r="B24" s="493" t="s">
        <v>702</v>
      </c>
      <c r="C24" s="483" t="s">
        <v>427</v>
      </c>
      <c r="D24" s="483" t="s">
        <v>301</v>
      </c>
      <c r="E24" s="483">
        <v>14700000</v>
      </c>
      <c r="F24" s="483">
        <v>13084204</v>
      </c>
      <c r="G24" s="491">
        <v>7216</v>
      </c>
      <c r="H24" s="491">
        <v>7216</v>
      </c>
      <c r="I24" s="491">
        <v>5412</v>
      </c>
      <c r="J24" s="489">
        <v>75</v>
      </c>
      <c r="K24" s="489">
        <v>75</v>
      </c>
      <c r="L24" s="499">
        <v>0.89008190476190474</v>
      </c>
      <c r="M24" s="232" t="s">
        <v>1071</v>
      </c>
    </row>
    <row r="25" spans="1:13" ht="68.25" customHeight="1" outlineLevel="1" x14ac:dyDescent="0.2">
      <c r="A25" s="498"/>
      <c r="B25" s="494"/>
      <c r="C25" s="484"/>
      <c r="D25" s="484"/>
      <c r="E25" s="484"/>
      <c r="F25" s="484"/>
      <c r="G25" s="492"/>
      <c r="H25" s="492"/>
      <c r="I25" s="492"/>
      <c r="J25" s="490"/>
      <c r="K25" s="490"/>
      <c r="L25" s="500"/>
      <c r="M25" s="246" t="s">
        <v>1072</v>
      </c>
    </row>
    <row r="26" spans="1:13" ht="26.25" customHeight="1" outlineLevel="1" x14ac:dyDescent="0.2">
      <c r="A26" s="497" t="s">
        <v>183</v>
      </c>
      <c r="B26" s="493" t="s">
        <v>157</v>
      </c>
      <c r="C26" s="483" t="s">
        <v>426</v>
      </c>
      <c r="D26" s="483" t="s">
        <v>704</v>
      </c>
      <c r="E26" s="483">
        <v>1774783</v>
      </c>
      <c r="F26" s="495">
        <v>1345060</v>
      </c>
      <c r="G26" s="491">
        <v>17865.3</v>
      </c>
      <c r="H26" s="491">
        <v>17865.3</v>
      </c>
      <c r="I26" s="491">
        <v>13398.975</v>
      </c>
      <c r="J26" s="489">
        <v>75</v>
      </c>
      <c r="K26" s="489">
        <v>75</v>
      </c>
      <c r="L26" s="499">
        <v>0.75787293432492875</v>
      </c>
      <c r="M26" s="232" t="s">
        <v>1071</v>
      </c>
    </row>
    <row r="27" spans="1:13" ht="27" customHeight="1" outlineLevel="1" x14ac:dyDescent="0.2">
      <c r="A27" s="498"/>
      <c r="B27" s="494"/>
      <c r="C27" s="484"/>
      <c r="D27" s="484"/>
      <c r="E27" s="484"/>
      <c r="F27" s="496"/>
      <c r="G27" s="492"/>
      <c r="H27" s="492"/>
      <c r="I27" s="492"/>
      <c r="J27" s="490"/>
      <c r="K27" s="490"/>
      <c r="L27" s="500"/>
      <c r="M27" s="246">
        <v>100</v>
      </c>
    </row>
    <row r="28" spans="1:13" ht="26.25" customHeight="1" outlineLevel="1" x14ac:dyDescent="0.2">
      <c r="A28" s="497" t="s">
        <v>182</v>
      </c>
      <c r="B28" s="493" t="s">
        <v>799</v>
      </c>
      <c r="C28" s="483" t="s">
        <v>425</v>
      </c>
      <c r="D28" s="483" t="s">
        <v>301</v>
      </c>
      <c r="E28" s="483">
        <v>366885</v>
      </c>
      <c r="F28" s="495">
        <v>264368</v>
      </c>
      <c r="G28" s="491">
        <v>11603.4</v>
      </c>
      <c r="H28" s="491">
        <v>11603.4</v>
      </c>
      <c r="I28" s="491">
        <v>8702.5499999999993</v>
      </c>
      <c r="J28" s="489">
        <v>75</v>
      </c>
      <c r="K28" s="489">
        <v>75</v>
      </c>
      <c r="L28" s="499">
        <v>0.72057456696239963</v>
      </c>
      <c r="M28" s="232" t="s">
        <v>1071</v>
      </c>
    </row>
    <row r="29" spans="1:13" ht="32.25" customHeight="1" outlineLevel="1" x14ac:dyDescent="0.2">
      <c r="A29" s="498"/>
      <c r="B29" s="494"/>
      <c r="C29" s="484"/>
      <c r="D29" s="484"/>
      <c r="E29" s="484"/>
      <c r="F29" s="496"/>
      <c r="G29" s="492"/>
      <c r="H29" s="492"/>
      <c r="I29" s="492"/>
      <c r="J29" s="490"/>
      <c r="K29" s="490"/>
      <c r="L29" s="500"/>
      <c r="M29" s="246" t="s">
        <v>1072</v>
      </c>
    </row>
    <row r="30" spans="1:13" ht="26.25" customHeight="1" outlineLevel="1" x14ac:dyDescent="0.2">
      <c r="A30" s="497" t="s">
        <v>181</v>
      </c>
      <c r="B30" s="493" t="s">
        <v>799</v>
      </c>
      <c r="C30" s="483" t="s">
        <v>424</v>
      </c>
      <c r="D30" s="483" t="s">
        <v>704</v>
      </c>
      <c r="E30" s="483">
        <v>165</v>
      </c>
      <c r="F30" s="495">
        <v>57</v>
      </c>
      <c r="G30" s="491">
        <v>643.20000000000005</v>
      </c>
      <c r="H30" s="491">
        <v>643.20000000000005</v>
      </c>
      <c r="I30" s="491">
        <v>482.4</v>
      </c>
      <c r="J30" s="489">
        <v>74.999999999999986</v>
      </c>
      <c r="K30" s="489">
        <v>74.999999999999986</v>
      </c>
      <c r="L30" s="499">
        <v>0.34545454545454546</v>
      </c>
      <c r="M30" s="232" t="s">
        <v>1071</v>
      </c>
    </row>
    <row r="31" spans="1:13" ht="28.5" customHeight="1" outlineLevel="1" x14ac:dyDescent="0.2">
      <c r="A31" s="498"/>
      <c r="B31" s="494"/>
      <c r="C31" s="484"/>
      <c r="D31" s="484"/>
      <c r="E31" s="484"/>
      <c r="F31" s="496"/>
      <c r="G31" s="492"/>
      <c r="H31" s="492"/>
      <c r="I31" s="492"/>
      <c r="J31" s="490"/>
      <c r="K31" s="490"/>
      <c r="L31" s="500"/>
      <c r="M31" s="246" t="s">
        <v>1073</v>
      </c>
    </row>
    <row r="32" spans="1:13" ht="26.25" customHeight="1" outlineLevel="1" x14ac:dyDescent="0.2">
      <c r="A32" s="497" t="s">
        <v>180</v>
      </c>
      <c r="B32" s="493" t="s">
        <v>799</v>
      </c>
      <c r="C32" s="483" t="s">
        <v>424</v>
      </c>
      <c r="D32" s="483" t="s">
        <v>704</v>
      </c>
      <c r="E32" s="483">
        <v>160</v>
      </c>
      <c r="F32" s="495">
        <v>37</v>
      </c>
      <c r="G32" s="491">
        <v>653.4</v>
      </c>
      <c r="H32" s="491">
        <v>653.4</v>
      </c>
      <c r="I32" s="491">
        <v>490.05</v>
      </c>
      <c r="J32" s="489">
        <v>75</v>
      </c>
      <c r="K32" s="489">
        <v>75</v>
      </c>
      <c r="L32" s="499">
        <v>0</v>
      </c>
      <c r="M32" s="232" t="s">
        <v>1071</v>
      </c>
    </row>
    <row r="33" spans="1:13" ht="34.5" customHeight="1" outlineLevel="1" x14ac:dyDescent="0.2">
      <c r="A33" s="498"/>
      <c r="B33" s="494"/>
      <c r="C33" s="484"/>
      <c r="D33" s="484"/>
      <c r="E33" s="484"/>
      <c r="F33" s="496"/>
      <c r="G33" s="492"/>
      <c r="H33" s="492"/>
      <c r="I33" s="492"/>
      <c r="J33" s="490"/>
      <c r="K33" s="490"/>
      <c r="L33" s="500"/>
      <c r="M33" s="246" t="s">
        <v>1073</v>
      </c>
    </row>
    <row r="34" spans="1:13" ht="26.25" customHeight="1" outlineLevel="1" x14ac:dyDescent="0.2">
      <c r="A34" s="501" t="s">
        <v>179</v>
      </c>
      <c r="B34" s="493" t="s">
        <v>799</v>
      </c>
      <c r="C34" s="483" t="s">
        <v>423</v>
      </c>
      <c r="D34" s="483" t="s">
        <v>704</v>
      </c>
      <c r="E34" s="483">
        <v>1754</v>
      </c>
      <c r="F34" s="495">
        <v>1180</v>
      </c>
      <c r="G34" s="491">
        <v>544.29999999999995</v>
      </c>
      <c r="H34" s="491">
        <v>544.29999999999995</v>
      </c>
      <c r="I34" s="491">
        <v>408.22500000000002</v>
      </c>
      <c r="J34" s="489">
        <v>75.000000000000014</v>
      </c>
      <c r="K34" s="489">
        <v>75.000000000000014</v>
      </c>
      <c r="L34" s="499">
        <v>0.67274800456100337</v>
      </c>
      <c r="M34" s="232" t="s">
        <v>1071</v>
      </c>
    </row>
    <row r="35" spans="1:13" ht="27" customHeight="1" outlineLevel="1" x14ac:dyDescent="0.2">
      <c r="A35" s="502"/>
      <c r="B35" s="494"/>
      <c r="C35" s="484"/>
      <c r="D35" s="484"/>
      <c r="E35" s="484"/>
      <c r="F35" s="496"/>
      <c r="G35" s="492"/>
      <c r="H35" s="492"/>
      <c r="I35" s="492"/>
      <c r="J35" s="490"/>
      <c r="K35" s="490"/>
      <c r="L35" s="500"/>
      <c r="M35" s="246">
        <v>100</v>
      </c>
    </row>
    <row r="36" spans="1:13" ht="26.25" customHeight="1" outlineLevel="1" x14ac:dyDescent="0.2">
      <c r="A36" s="497" t="s">
        <v>178</v>
      </c>
      <c r="B36" s="493" t="s">
        <v>421</v>
      </c>
      <c r="C36" s="483" t="s">
        <v>420</v>
      </c>
      <c r="D36" s="483" t="s">
        <v>552</v>
      </c>
      <c r="E36" s="483">
        <v>3480</v>
      </c>
      <c r="F36" s="495">
        <v>3480</v>
      </c>
      <c r="G36" s="491">
        <v>365.7</v>
      </c>
      <c r="H36" s="491">
        <v>365.7</v>
      </c>
      <c r="I36" s="491">
        <v>274.27499999999998</v>
      </c>
      <c r="J36" s="489">
        <v>75</v>
      </c>
      <c r="K36" s="489">
        <v>75</v>
      </c>
      <c r="L36" s="499">
        <v>0</v>
      </c>
      <c r="M36" s="232" t="s">
        <v>1071</v>
      </c>
    </row>
    <row r="37" spans="1:13" ht="44.25" customHeight="1" outlineLevel="1" x14ac:dyDescent="0.2">
      <c r="A37" s="498"/>
      <c r="B37" s="494"/>
      <c r="C37" s="484"/>
      <c r="D37" s="484"/>
      <c r="E37" s="484"/>
      <c r="F37" s="496"/>
      <c r="G37" s="492"/>
      <c r="H37" s="492"/>
      <c r="I37" s="492"/>
      <c r="J37" s="490"/>
      <c r="K37" s="490"/>
      <c r="L37" s="500"/>
      <c r="M37" s="246" t="s">
        <v>1074</v>
      </c>
    </row>
    <row r="38" spans="1:13" ht="26.25" customHeight="1" x14ac:dyDescent="0.2">
      <c r="A38" s="185" t="s">
        <v>1</v>
      </c>
      <c r="B38" s="471" t="s">
        <v>551</v>
      </c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3"/>
    </row>
    <row r="39" spans="1:13" ht="26.25" customHeight="1" x14ac:dyDescent="0.2">
      <c r="A39" s="186" t="s">
        <v>432</v>
      </c>
      <c r="B39" s="474" t="s">
        <v>419</v>
      </c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6"/>
    </row>
    <row r="40" spans="1:13" s="227" customFormat="1" ht="26.25" customHeight="1" x14ac:dyDescent="0.2">
      <c r="A40" s="477" t="s">
        <v>705</v>
      </c>
      <c r="B40" s="493" t="s">
        <v>673</v>
      </c>
      <c r="C40" s="481" t="s">
        <v>706</v>
      </c>
      <c r="D40" s="483" t="s">
        <v>418</v>
      </c>
      <c r="E40" s="495">
        <v>3000</v>
      </c>
      <c r="F40" s="483">
        <v>5608</v>
      </c>
      <c r="G40" s="491">
        <v>13144.7</v>
      </c>
      <c r="H40" s="491">
        <v>13144.7</v>
      </c>
      <c r="I40" s="491">
        <v>9858.5249999999996</v>
      </c>
      <c r="J40" s="489">
        <v>74.999999999999986</v>
      </c>
      <c r="K40" s="489">
        <v>74.999999999999986</v>
      </c>
      <c r="L40" s="489">
        <v>1.8693333333333333</v>
      </c>
      <c r="M40" s="232" t="s">
        <v>1075</v>
      </c>
    </row>
    <row r="41" spans="1:13" ht="26.25" customHeight="1" x14ac:dyDescent="0.2">
      <c r="A41" s="478"/>
      <c r="B41" s="494"/>
      <c r="C41" s="482"/>
      <c r="D41" s="484"/>
      <c r="E41" s="496"/>
      <c r="F41" s="484"/>
      <c r="G41" s="492"/>
      <c r="H41" s="492"/>
      <c r="I41" s="492"/>
      <c r="J41" s="490"/>
      <c r="K41" s="490"/>
      <c r="L41" s="490"/>
      <c r="M41" s="246">
        <v>100</v>
      </c>
    </row>
    <row r="42" spans="1:13" ht="23.25" customHeight="1" x14ac:dyDescent="0.2">
      <c r="A42" s="477" t="s">
        <v>707</v>
      </c>
      <c r="B42" s="479" t="s">
        <v>962</v>
      </c>
      <c r="C42" s="481" t="s">
        <v>1010</v>
      </c>
      <c r="D42" s="483" t="s">
        <v>418</v>
      </c>
      <c r="E42" s="483">
        <v>5</v>
      </c>
      <c r="F42" s="483">
        <v>0</v>
      </c>
      <c r="G42" s="491">
        <v>36597.9</v>
      </c>
      <c r="H42" s="491">
        <v>45756.5</v>
      </c>
      <c r="I42" s="491">
        <v>34317.375</v>
      </c>
      <c r="J42" s="489">
        <v>93.768699843433637</v>
      </c>
      <c r="K42" s="489">
        <v>75</v>
      </c>
      <c r="L42" s="489">
        <v>0</v>
      </c>
      <c r="M42" s="232" t="s">
        <v>1075</v>
      </c>
    </row>
    <row r="43" spans="1:13" ht="45.75" customHeight="1" x14ac:dyDescent="0.2">
      <c r="A43" s="478"/>
      <c r="B43" s="480"/>
      <c r="C43" s="482"/>
      <c r="D43" s="484"/>
      <c r="E43" s="484"/>
      <c r="F43" s="484"/>
      <c r="G43" s="492"/>
      <c r="H43" s="492"/>
      <c r="I43" s="492"/>
      <c r="J43" s="490"/>
      <c r="K43" s="490"/>
      <c r="L43" s="490"/>
      <c r="M43" s="246">
        <v>0</v>
      </c>
    </row>
    <row r="44" spans="1:13" ht="26.25" customHeight="1" x14ac:dyDescent="0.2">
      <c r="A44" s="185" t="s">
        <v>2</v>
      </c>
      <c r="B44" s="471" t="s">
        <v>1011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3"/>
    </row>
    <row r="45" spans="1:13" ht="26.25" customHeight="1" x14ac:dyDescent="0.2">
      <c r="A45" s="186" t="s">
        <v>1012</v>
      </c>
      <c r="B45" s="474" t="s">
        <v>788</v>
      </c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6"/>
    </row>
    <row r="46" spans="1:13" ht="23.25" customHeight="1" x14ac:dyDescent="0.2">
      <c r="A46" s="477" t="s">
        <v>1013</v>
      </c>
      <c r="B46" s="479" t="s">
        <v>898</v>
      </c>
      <c r="C46" s="481" t="s">
        <v>1014</v>
      </c>
      <c r="D46" s="483" t="s">
        <v>418</v>
      </c>
      <c r="E46" s="483">
        <v>50</v>
      </c>
      <c r="F46" s="483">
        <v>85</v>
      </c>
      <c r="G46" s="485"/>
      <c r="H46" s="485">
        <v>3061.2249999999999</v>
      </c>
      <c r="I46" s="485">
        <v>3061.2244900000001</v>
      </c>
      <c r="J46" s="487" t="e">
        <v>#DIV/0!</v>
      </c>
      <c r="K46" s="489">
        <v>99.999983340002785</v>
      </c>
      <c r="L46" s="489">
        <v>1.7</v>
      </c>
      <c r="M46" s="232" t="s">
        <v>1076</v>
      </c>
    </row>
    <row r="47" spans="1:13" ht="81" customHeight="1" x14ac:dyDescent="0.2">
      <c r="A47" s="478"/>
      <c r="B47" s="480"/>
      <c r="C47" s="482"/>
      <c r="D47" s="484"/>
      <c r="E47" s="484"/>
      <c r="F47" s="484"/>
      <c r="G47" s="486"/>
      <c r="H47" s="486"/>
      <c r="I47" s="486"/>
      <c r="J47" s="488"/>
      <c r="K47" s="490"/>
      <c r="L47" s="490"/>
      <c r="M47" s="246">
        <v>52.925648922129341</v>
      </c>
    </row>
    <row r="48" spans="1:13" ht="26.25" customHeight="1" x14ac:dyDescent="0.2">
      <c r="A48" s="185" t="s">
        <v>3</v>
      </c>
      <c r="B48" s="471" t="s">
        <v>800</v>
      </c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3"/>
    </row>
    <row r="49" spans="1:13" ht="26.25" customHeight="1" x14ac:dyDescent="0.2">
      <c r="A49" s="186" t="s">
        <v>708</v>
      </c>
      <c r="B49" s="474" t="s">
        <v>537</v>
      </c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6"/>
    </row>
    <row r="50" spans="1:13" s="227" customFormat="1" ht="40.5" customHeight="1" x14ac:dyDescent="0.2">
      <c r="A50" s="477" t="s">
        <v>709</v>
      </c>
      <c r="B50" s="479" t="s">
        <v>354</v>
      </c>
      <c r="C50" s="285" t="s">
        <v>1015</v>
      </c>
      <c r="D50" s="285" t="s">
        <v>86</v>
      </c>
      <c r="E50" s="285">
        <v>1350</v>
      </c>
      <c r="F50" s="285">
        <v>1355</v>
      </c>
      <c r="G50" s="491">
        <v>10650.4</v>
      </c>
      <c r="H50" s="491">
        <v>11105.4</v>
      </c>
      <c r="I50" s="491">
        <v>8386.4500000000007</v>
      </c>
      <c r="J50" s="489">
        <v>78.743051904153845</v>
      </c>
      <c r="K50" s="489">
        <v>75.516865668953841</v>
      </c>
      <c r="L50" s="489">
        <v>8.5185185185185183E-2</v>
      </c>
      <c r="M50" s="232">
        <v>106.78733031674209</v>
      </c>
    </row>
    <row r="51" spans="1:13" ht="39.75" customHeight="1" x14ac:dyDescent="0.2">
      <c r="A51" s="478"/>
      <c r="B51" s="480"/>
      <c r="C51" s="283" t="s">
        <v>1016</v>
      </c>
      <c r="D51" s="283" t="s">
        <v>86</v>
      </c>
      <c r="E51" s="284">
        <v>280</v>
      </c>
      <c r="F51" s="284">
        <v>115</v>
      </c>
      <c r="G51" s="492"/>
      <c r="H51" s="492"/>
      <c r="I51" s="492"/>
      <c r="J51" s="490"/>
      <c r="K51" s="490"/>
      <c r="L51" s="490"/>
      <c r="M51" s="246">
        <v>105.65302144249513</v>
      </c>
    </row>
    <row r="52" spans="1:13" ht="26.25" customHeight="1" x14ac:dyDescent="0.2">
      <c r="A52" s="186" t="s">
        <v>801</v>
      </c>
      <c r="B52" s="474" t="s">
        <v>505</v>
      </c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6"/>
    </row>
    <row r="53" spans="1:13" s="227" customFormat="1" ht="19.5" customHeight="1" x14ac:dyDescent="0.2">
      <c r="A53" s="477" t="s">
        <v>802</v>
      </c>
      <c r="B53" s="479" t="s">
        <v>697</v>
      </c>
      <c r="C53" s="481" t="s">
        <v>710</v>
      </c>
      <c r="D53" s="481" t="s">
        <v>1017</v>
      </c>
      <c r="E53" s="483">
        <v>1450</v>
      </c>
      <c r="F53" s="483">
        <v>1211.5</v>
      </c>
      <c r="G53" s="491">
        <v>36979</v>
      </c>
      <c r="H53" s="491">
        <v>27335.599999999999</v>
      </c>
      <c r="I53" s="491">
        <v>27335.599999999999</v>
      </c>
      <c r="J53" s="489">
        <v>73.921955704589081</v>
      </c>
      <c r="K53" s="489">
        <v>100</v>
      </c>
      <c r="L53" s="489">
        <v>0.83551724137931038</v>
      </c>
      <c r="M53" s="232">
        <v>106.78733031674209</v>
      </c>
    </row>
    <row r="54" spans="1:13" ht="25.5" customHeight="1" x14ac:dyDescent="0.2">
      <c r="A54" s="478"/>
      <c r="B54" s="480"/>
      <c r="C54" s="482"/>
      <c r="D54" s="482"/>
      <c r="E54" s="484"/>
      <c r="F54" s="484"/>
      <c r="G54" s="492"/>
      <c r="H54" s="492"/>
      <c r="I54" s="492"/>
      <c r="J54" s="490"/>
      <c r="K54" s="490"/>
      <c r="L54" s="490"/>
      <c r="M54" s="246" t="s">
        <v>1077</v>
      </c>
    </row>
    <row r="56" spans="1:13" ht="25.5" x14ac:dyDescent="0.35">
      <c r="B56" s="11"/>
      <c r="C56" s="10"/>
      <c r="D56" s="10"/>
      <c r="E56" s="10"/>
      <c r="F56" s="10"/>
      <c r="G56" s="9"/>
    </row>
  </sheetData>
  <mergeCells count="241">
    <mergeCell ref="B49:M49"/>
    <mergeCell ref="H8:H9"/>
    <mergeCell ref="K8:K9"/>
    <mergeCell ref="B7:B9"/>
    <mergeCell ref="C7:C9"/>
    <mergeCell ref="D7:D9"/>
    <mergeCell ref="B48:M48"/>
    <mergeCell ref="B38:M38"/>
    <mergeCell ref="B39:M39"/>
    <mergeCell ref="B10:M10"/>
    <mergeCell ref="B11:M11"/>
    <mergeCell ref="F12:F13"/>
    <mergeCell ref="G12:G13"/>
    <mergeCell ref="H12:H13"/>
    <mergeCell ref="C16:C17"/>
    <mergeCell ref="D16:D17"/>
    <mergeCell ref="E16:E17"/>
    <mergeCell ref="I12:I13"/>
    <mergeCell ref="J12:J13"/>
    <mergeCell ref="K12:K13"/>
    <mergeCell ref="L12:L13"/>
    <mergeCell ref="J14:J15"/>
    <mergeCell ref="K14:K15"/>
    <mergeCell ref="L14:L15"/>
    <mergeCell ref="A1:M1"/>
    <mergeCell ref="A7:A9"/>
    <mergeCell ref="I8:I9"/>
    <mergeCell ref="J8:J9"/>
    <mergeCell ref="M7:M9"/>
    <mergeCell ref="E8:E9"/>
    <mergeCell ref="F8:F9"/>
    <mergeCell ref="A2:M2"/>
    <mergeCell ref="A3:M3"/>
    <mergeCell ref="A5:M5"/>
    <mergeCell ref="E7:F7"/>
    <mergeCell ref="G7:I7"/>
    <mergeCell ref="J7:K7"/>
    <mergeCell ref="L7:L9"/>
    <mergeCell ref="G8:G9"/>
    <mergeCell ref="A12:A13"/>
    <mergeCell ref="B12:B13"/>
    <mergeCell ref="C12:C13"/>
    <mergeCell ref="D12:D13"/>
    <mergeCell ref="E12:E13"/>
    <mergeCell ref="C20:C21"/>
    <mergeCell ref="D20:D21"/>
    <mergeCell ref="E20:E21"/>
    <mergeCell ref="K16:K17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L16:L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F16:F17"/>
    <mergeCell ref="G16:G17"/>
    <mergeCell ref="H16:H17"/>
    <mergeCell ref="I16:I17"/>
    <mergeCell ref="J16:J17"/>
    <mergeCell ref="A16:A17"/>
    <mergeCell ref="B16:B17"/>
    <mergeCell ref="C24:C25"/>
    <mergeCell ref="D24:D25"/>
    <mergeCell ref="E24:E25"/>
    <mergeCell ref="K20:K21"/>
    <mergeCell ref="L20:L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F20:F21"/>
    <mergeCell ref="G20:G21"/>
    <mergeCell ref="H20:H21"/>
    <mergeCell ref="I20:I21"/>
    <mergeCell ref="J20:J21"/>
    <mergeCell ref="A20:A21"/>
    <mergeCell ref="B20:B21"/>
    <mergeCell ref="C28:C29"/>
    <mergeCell ref="D28:D29"/>
    <mergeCell ref="E28:E29"/>
    <mergeCell ref="K24:K25"/>
    <mergeCell ref="L24:L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F24:F25"/>
    <mergeCell ref="G24:G25"/>
    <mergeCell ref="H24:H25"/>
    <mergeCell ref="I24:I25"/>
    <mergeCell ref="J24:J25"/>
    <mergeCell ref="A24:A25"/>
    <mergeCell ref="B24:B25"/>
    <mergeCell ref="C32:C33"/>
    <mergeCell ref="D32:D33"/>
    <mergeCell ref="E32:E33"/>
    <mergeCell ref="K28:K29"/>
    <mergeCell ref="L28:L29"/>
    <mergeCell ref="B30:B31"/>
    <mergeCell ref="A30:A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A28:A29"/>
    <mergeCell ref="B28:B29"/>
    <mergeCell ref="J36:J37"/>
    <mergeCell ref="K36:K37"/>
    <mergeCell ref="L36:L37"/>
    <mergeCell ref="K32:K33"/>
    <mergeCell ref="L32:L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F32:F33"/>
    <mergeCell ref="G32:G33"/>
    <mergeCell ref="H32:H33"/>
    <mergeCell ref="I32:I33"/>
    <mergeCell ref="J32:J33"/>
    <mergeCell ref="A32:A33"/>
    <mergeCell ref="B32:B33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K40:K41"/>
    <mergeCell ref="L40:L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F40:F41"/>
    <mergeCell ref="G40:G41"/>
    <mergeCell ref="H40:H41"/>
    <mergeCell ref="I40:I41"/>
    <mergeCell ref="J40:J41"/>
    <mergeCell ref="A40:A41"/>
    <mergeCell ref="B40:B41"/>
    <mergeCell ref="C40:C41"/>
    <mergeCell ref="D40:D41"/>
    <mergeCell ref="E40:E41"/>
    <mergeCell ref="K50:K51"/>
    <mergeCell ref="L50:L51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G50:G51"/>
    <mergeCell ref="H50:H51"/>
    <mergeCell ref="I50:I51"/>
    <mergeCell ref="J50:J51"/>
    <mergeCell ref="A50:A51"/>
    <mergeCell ref="B50:B51"/>
    <mergeCell ref="B52:M52"/>
    <mergeCell ref="B44:M44"/>
    <mergeCell ref="B45:M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</mergeCells>
  <pageMargins left="0.31496062992125984" right="0.31496062992125984" top="0.55118110236220474" bottom="0.55118110236220474" header="0.31496062992125984" footer="0.31496062992125984"/>
  <pageSetup paperSize="9" scale="52" orientation="landscape" r:id="rId1"/>
  <rowBreaks count="2" manualBreakCount="2">
    <brk id="23" max="12" man="1"/>
    <brk id="5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="80" zoomScaleNormal="100" zoomScaleSheetLayoutView="80" workbookViewId="0">
      <selection activeCell="F6" sqref="F6"/>
    </sheetView>
  </sheetViews>
  <sheetFormatPr defaultRowHeight="15" x14ac:dyDescent="0.25"/>
  <cols>
    <col min="1" max="1" width="8.85546875" style="168" customWidth="1"/>
    <col min="2" max="2" width="38.5703125" style="21" customWidth="1"/>
    <col min="3" max="3" width="24.85546875" style="21" customWidth="1"/>
    <col min="4" max="4" width="21.5703125" style="21" customWidth="1"/>
    <col min="5" max="5" width="89.85546875" style="21" customWidth="1"/>
    <col min="6" max="6" width="41.42578125" style="21" customWidth="1"/>
    <col min="7" max="16384" width="9.140625" style="21"/>
  </cols>
  <sheetData>
    <row r="1" spans="1:5" ht="38.25" customHeight="1" x14ac:dyDescent="0.25">
      <c r="A1" s="520" t="s">
        <v>1079</v>
      </c>
      <c r="B1" s="520"/>
      <c r="C1" s="520"/>
      <c r="D1" s="520"/>
      <c r="E1" s="520"/>
    </row>
    <row r="2" spans="1:5" ht="18.75" x14ac:dyDescent="0.25">
      <c r="A2" s="521" t="s">
        <v>333</v>
      </c>
      <c r="B2" s="521"/>
      <c r="C2" s="521"/>
      <c r="D2" s="521"/>
      <c r="E2" s="521"/>
    </row>
    <row r="3" spans="1:5" ht="18.75" x14ac:dyDescent="0.25">
      <c r="A3" s="521" t="s">
        <v>332</v>
      </c>
      <c r="B3" s="521"/>
      <c r="C3" s="521"/>
      <c r="D3" s="521"/>
      <c r="E3" s="521"/>
    </row>
    <row r="4" spans="1:5" ht="18.75" x14ac:dyDescent="0.25">
      <c r="A4" s="522" t="s">
        <v>339</v>
      </c>
      <c r="B4" s="522"/>
      <c r="C4" s="522"/>
      <c r="D4" s="522"/>
      <c r="E4" s="522"/>
    </row>
    <row r="5" spans="1:5" ht="18.75" x14ac:dyDescent="0.25">
      <c r="A5" s="520" t="s">
        <v>331</v>
      </c>
      <c r="B5" s="520"/>
      <c r="C5" s="520"/>
      <c r="D5" s="520"/>
      <c r="E5" s="520"/>
    </row>
    <row r="6" spans="1:5" ht="30" customHeight="1" x14ac:dyDescent="0.25">
      <c r="A6" s="20"/>
      <c r="B6" s="20"/>
      <c r="C6" s="20"/>
      <c r="D6" s="20"/>
      <c r="E6" s="20"/>
    </row>
    <row r="7" spans="1:5" ht="28.5" customHeight="1" x14ac:dyDescent="0.25">
      <c r="A7" s="519" t="s">
        <v>586</v>
      </c>
      <c r="B7" s="519"/>
      <c r="C7" s="519"/>
      <c r="D7" s="519"/>
      <c r="E7" s="519"/>
    </row>
    <row r="8" spans="1:5" ht="30" customHeight="1" x14ac:dyDescent="0.25">
      <c r="A8" s="160"/>
      <c r="B8" s="160"/>
      <c r="C8" s="160"/>
      <c r="D8" s="160"/>
      <c r="E8" s="160"/>
    </row>
    <row r="9" spans="1:5" ht="73.5" customHeight="1" x14ac:dyDescent="0.25">
      <c r="A9" s="161" t="s">
        <v>62</v>
      </c>
      <c r="B9" s="161" t="s">
        <v>330</v>
      </c>
      <c r="C9" s="161" t="s">
        <v>329</v>
      </c>
      <c r="D9" s="161" t="s">
        <v>328</v>
      </c>
      <c r="E9" s="161" t="s">
        <v>327</v>
      </c>
    </row>
    <row r="10" spans="1:5" ht="149.25" customHeight="1" x14ac:dyDescent="0.25">
      <c r="A10" s="162">
        <v>1</v>
      </c>
      <c r="B10" s="163" t="s">
        <v>340</v>
      </c>
      <c r="C10" s="162" t="s">
        <v>326</v>
      </c>
      <c r="D10" s="162" t="s">
        <v>325</v>
      </c>
      <c r="E10" s="164" t="s">
        <v>733</v>
      </c>
    </row>
    <row r="11" spans="1:5" ht="105.75" customHeight="1" x14ac:dyDescent="0.25">
      <c r="A11" s="162">
        <v>2</v>
      </c>
      <c r="B11" s="163" t="s">
        <v>340</v>
      </c>
      <c r="C11" s="162" t="s">
        <v>324</v>
      </c>
      <c r="D11" s="162" t="s">
        <v>323</v>
      </c>
      <c r="E11" s="164" t="s">
        <v>734</v>
      </c>
    </row>
    <row r="12" spans="1:5" ht="51" customHeight="1" x14ac:dyDescent="0.25">
      <c r="A12" s="162">
        <v>3</v>
      </c>
      <c r="B12" s="163" t="s">
        <v>340</v>
      </c>
      <c r="C12" s="162" t="s">
        <v>322</v>
      </c>
      <c r="D12" s="162" t="s">
        <v>321</v>
      </c>
      <c r="E12" s="164" t="s">
        <v>587</v>
      </c>
    </row>
    <row r="13" spans="1:5" ht="105.75" customHeight="1" x14ac:dyDescent="0.25">
      <c r="A13" s="162">
        <v>4</v>
      </c>
      <c r="B13" s="163" t="s">
        <v>340</v>
      </c>
      <c r="C13" s="162" t="s">
        <v>320</v>
      </c>
      <c r="D13" s="162" t="s">
        <v>319</v>
      </c>
      <c r="E13" s="164" t="s">
        <v>735</v>
      </c>
    </row>
    <row r="14" spans="1:5" ht="49.5" customHeight="1" x14ac:dyDescent="0.25">
      <c r="A14" s="162">
        <v>5</v>
      </c>
      <c r="B14" s="163" t="s">
        <v>340</v>
      </c>
      <c r="C14" s="162" t="s">
        <v>318</v>
      </c>
      <c r="D14" s="162" t="s">
        <v>317</v>
      </c>
      <c r="E14" s="164" t="s">
        <v>588</v>
      </c>
    </row>
    <row r="15" spans="1:5" ht="53.25" customHeight="1" x14ac:dyDescent="0.25">
      <c r="A15" s="162">
        <v>6</v>
      </c>
      <c r="B15" s="163" t="s">
        <v>340</v>
      </c>
      <c r="C15" s="162" t="s">
        <v>316</v>
      </c>
      <c r="D15" s="162" t="s">
        <v>315</v>
      </c>
      <c r="E15" s="164" t="s">
        <v>589</v>
      </c>
    </row>
    <row r="16" spans="1:5" ht="103.5" customHeight="1" x14ac:dyDescent="0.25">
      <c r="A16" s="162">
        <v>7</v>
      </c>
      <c r="B16" s="163" t="s">
        <v>340</v>
      </c>
      <c r="C16" s="162" t="s">
        <v>314</v>
      </c>
      <c r="D16" s="162" t="s">
        <v>313</v>
      </c>
      <c r="E16" s="164" t="s">
        <v>312</v>
      </c>
    </row>
    <row r="17" spans="1:5" ht="70.5" customHeight="1" x14ac:dyDescent="0.25">
      <c r="A17" s="162">
        <v>8</v>
      </c>
      <c r="B17" s="163" t="s">
        <v>340</v>
      </c>
      <c r="C17" s="162" t="s">
        <v>311</v>
      </c>
      <c r="D17" s="162" t="s">
        <v>310</v>
      </c>
      <c r="E17" s="164" t="s">
        <v>309</v>
      </c>
    </row>
    <row r="18" spans="1:5" ht="71.25" customHeight="1" x14ac:dyDescent="0.25">
      <c r="A18" s="162">
        <v>9</v>
      </c>
      <c r="B18" s="163" t="s">
        <v>340</v>
      </c>
      <c r="C18" s="162" t="s">
        <v>308</v>
      </c>
      <c r="D18" s="162" t="s">
        <v>307</v>
      </c>
      <c r="E18" s="164" t="s">
        <v>306</v>
      </c>
    </row>
    <row r="19" spans="1:5" ht="75" customHeight="1" x14ac:dyDescent="0.25">
      <c r="A19" s="162">
        <v>10</v>
      </c>
      <c r="B19" s="163" t="s">
        <v>340</v>
      </c>
      <c r="C19" s="165" t="s">
        <v>305</v>
      </c>
      <c r="D19" s="165" t="s">
        <v>304</v>
      </c>
      <c r="E19" s="164" t="s">
        <v>303</v>
      </c>
    </row>
    <row r="20" spans="1:5" ht="71.25" customHeight="1" x14ac:dyDescent="0.25">
      <c r="A20" s="162">
        <v>11</v>
      </c>
      <c r="B20" s="163" t="s">
        <v>340</v>
      </c>
      <c r="C20" s="165" t="s">
        <v>334</v>
      </c>
      <c r="D20" s="165" t="s">
        <v>335</v>
      </c>
      <c r="E20" s="164" t="s">
        <v>338</v>
      </c>
    </row>
    <row r="21" spans="1:5" ht="84.75" customHeight="1" x14ac:dyDescent="0.25">
      <c r="A21" s="162">
        <v>12</v>
      </c>
      <c r="B21" s="163" t="s">
        <v>340</v>
      </c>
      <c r="C21" s="165" t="s">
        <v>336</v>
      </c>
      <c r="D21" s="165" t="s">
        <v>337</v>
      </c>
      <c r="E21" s="164" t="s">
        <v>736</v>
      </c>
    </row>
    <row r="22" spans="1:5" ht="285.75" customHeight="1" x14ac:dyDescent="0.25">
      <c r="A22" s="162">
        <v>13</v>
      </c>
      <c r="B22" s="163" t="s">
        <v>340</v>
      </c>
      <c r="C22" s="166" t="s">
        <v>553</v>
      </c>
      <c r="D22" s="166" t="s">
        <v>554</v>
      </c>
      <c r="E22" s="167" t="s">
        <v>737</v>
      </c>
    </row>
    <row r="23" spans="1:5" ht="234" customHeight="1" x14ac:dyDescent="0.25">
      <c r="A23" s="162">
        <v>14</v>
      </c>
      <c r="B23" s="163" t="s">
        <v>340</v>
      </c>
      <c r="C23" s="166" t="s">
        <v>731</v>
      </c>
      <c r="D23" s="166" t="s">
        <v>732</v>
      </c>
      <c r="E23" s="167" t="s">
        <v>805</v>
      </c>
    </row>
    <row r="24" spans="1:5" ht="367.5" customHeight="1" x14ac:dyDescent="0.25">
      <c r="A24" s="162">
        <v>15</v>
      </c>
      <c r="B24" s="163" t="s">
        <v>340</v>
      </c>
      <c r="C24" s="166" t="s">
        <v>803</v>
      </c>
      <c r="D24" s="166" t="s">
        <v>804</v>
      </c>
      <c r="E24" s="167" t="s">
        <v>806</v>
      </c>
    </row>
    <row r="25" spans="1:5" ht="250.5" customHeight="1" x14ac:dyDescent="0.25">
      <c r="A25" s="162">
        <v>16</v>
      </c>
      <c r="B25" s="163" t="s">
        <v>340</v>
      </c>
      <c r="C25" s="165" t="s">
        <v>1060</v>
      </c>
      <c r="D25" s="165" t="s">
        <v>1061</v>
      </c>
      <c r="E25" s="304" t="s">
        <v>1062</v>
      </c>
    </row>
  </sheetData>
  <mergeCells count="6">
    <mergeCell ref="A7:E7"/>
    <mergeCell ref="A1:E1"/>
    <mergeCell ref="A2:E2"/>
    <mergeCell ref="A3:E3"/>
    <mergeCell ref="A4:E4"/>
    <mergeCell ref="A5:E5"/>
  </mergeCells>
  <pageMargins left="0.51181102362204722" right="0.5118110236220472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1.ЦИиП</vt:lpstr>
      <vt:lpstr>2.Финансирование</vt:lpstr>
      <vt:lpstr>3.Мероприятия</vt:lpstr>
      <vt:lpstr>4. ГЗ</vt:lpstr>
      <vt:lpstr>Сведения о внесенных изменениях</vt:lpstr>
      <vt:lpstr>'1.ЦИиП'!Заголовки_для_печати</vt:lpstr>
      <vt:lpstr>'3.Мероприятия'!Заголовки_для_печати</vt:lpstr>
      <vt:lpstr>'1.ЦИиП'!Область_печати</vt:lpstr>
      <vt:lpstr>'2.Финансирование'!Область_печати</vt:lpstr>
      <vt:lpstr>'3.Мероприятия'!Область_печати</vt:lpstr>
      <vt:lpstr>'4. ГЗ'!Область_печати</vt:lpstr>
      <vt:lpstr>'Сведения о внесенных изменениях'!Область_печати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2019-11-01T05:55:44Z</dcterms:modified>
</cp:coreProperties>
</file>