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320" windowHeight="9600"/>
  </bookViews>
  <sheets>
    <sheet name="Лист1" sheetId="1" r:id="rId1"/>
    <sheet name="Лист2" sheetId="2" r:id="rId2"/>
  </sheets>
  <definedNames>
    <definedName name="_xlnm.Print_Area" localSheetId="0">Лист1!$A$1:$AB$22</definedName>
  </definedNames>
  <calcPr calcId="152511"/>
</workbook>
</file>

<file path=xl/calcChain.xml><?xml version="1.0" encoding="utf-8"?>
<calcChain xmlns="http://schemas.openxmlformats.org/spreadsheetml/2006/main">
  <c r="Q5" i="1" l="1"/>
  <c r="Q6" i="1"/>
  <c r="X18" i="1" l="1"/>
  <c r="X17" i="1"/>
  <c r="X12" i="1"/>
  <c r="X13" i="1"/>
  <c r="X14" i="1"/>
  <c r="X15" i="1"/>
  <c r="X16" i="1"/>
  <c r="X11" i="1"/>
  <c r="X6" i="1"/>
  <c r="X7" i="1"/>
  <c r="X8" i="1"/>
  <c r="X9" i="1"/>
  <c r="X10" i="1"/>
  <c r="X5" i="1"/>
  <c r="Q17" i="1"/>
  <c r="Q18" i="1"/>
  <c r="Q16" i="1"/>
  <c r="T18" i="1" l="1"/>
  <c r="AB18" i="1" s="1"/>
  <c r="T17" i="1"/>
  <c r="AB17" i="1" s="1"/>
  <c r="T16" i="1"/>
  <c r="AB16" i="1" s="1"/>
  <c r="T5" i="1" l="1"/>
  <c r="Q15" i="1" l="1"/>
  <c r="Q14" i="1"/>
  <c r="Q13" i="1"/>
  <c r="Q12" i="1"/>
  <c r="Q11" i="1"/>
  <c r="T11" i="1" s="1"/>
  <c r="AB11" i="1" s="1"/>
  <c r="Q10" i="1"/>
  <c r="Q9" i="1"/>
  <c r="Q8" i="1"/>
  <c r="Q7" i="1"/>
  <c r="T9" i="1" l="1"/>
  <c r="AB9" i="1" s="1"/>
  <c r="AB5" i="1"/>
  <c r="T7" i="1"/>
  <c r="AB7" i="1" s="1"/>
  <c r="T12" i="1"/>
  <c r="AB12" i="1" s="1"/>
  <c r="T14" i="1"/>
  <c r="AB14" i="1" s="1"/>
  <c r="T13" i="1"/>
  <c r="AB13" i="1" s="1"/>
  <c r="T15" i="1"/>
  <c r="AB15" i="1" s="1"/>
  <c r="T8" i="1"/>
  <c r="AB8" i="1" s="1"/>
  <c r="T6" i="1"/>
  <c r="AB6" i="1" s="1"/>
  <c r="T10" i="1"/>
  <c r="AB10" i="1" s="1"/>
  <c r="AB20" i="1" l="1"/>
  <c r="Z19" i="1" l="1"/>
  <c r="AA19" i="1"/>
</calcChain>
</file>

<file path=xl/sharedStrings.xml><?xml version="1.0" encoding="utf-8"?>
<sst xmlns="http://schemas.openxmlformats.org/spreadsheetml/2006/main" count="85" uniqueCount="63">
  <si>
    <t>Копии документов, заверенные в установленном порядке</t>
  </si>
  <si>
    <t>№ п/п, стр.</t>
  </si>
  <si>
    <t>Страна экспорта</t>
  </si>
  <si>
    <t>Внешнеторговый Договор поставки (номер, дата)</t>
  </si>
  <si>
    <t>Договор с транспортно-экспедиционной компанией (номер, дата)</t>
  </si>
  <si>
    <t>Руб.</t>
  </si>
  <si>
    <t>авто</t>
  </si>
  <si>
    <t>Итого</t>
  </si>
  <si>
    <t>Проверка эффективности</t>
  </si>
  <si>
    <t>Акт выполненных работ (услуг) (номер, дата)</t>
  </si>
  <si>
    <t>Платежное поручение  с привязкой к Акту выполненных работ (услуг) (номер, дата)</t>
  </si>
  <si>
    <t>№*****-** от **.**.20**</t>
  </si>
  <si>
    <t xml:space="preserve">
№ **** от **.**.20**</t>
  </si>
  <si>
    <t>****-******** от **.**.20**</t>
  </si>
  <si>
    <t>Акт **** от **.**.20**</t>
  </si>
  <si>
    <t>Курс на дату осуществления платежа в соответствии с платежным поручением</t>
  </si>
  <si>
    <t>USD (в случае, если оплата была в USD)</t>
  </si>
  <si>
    <t>Euro (в случае, если оплата была в Euro)</t>
  </si>
  <si>
    <t>****** от **.**.20**</t>
  </si>
  <si>
    <t>Применяемый коэффициент</t>
  </si>
  <si>
    <t>Расчетный размер субсидии руб./ед.</t>
  </si>
  <si>
    <t>Данные для расчета результативности</t>
  </si>
  <si>
    <t>Принимаемый размер субсидий (руб.)</t>
  </si>
  <si>
    <t>Вид товара</t>
  </si>
  <si>
    <t>Не требует заполнения</t>
  </si>
  <si>
    <t>Указывается страна экспорта</t>
  </si>
  <si>
    <t>Реквизиты договора с транспортной (-ыми) компанией (-ми) - №, дата</t>
  </si>
  <si>
    <t>Реквизиты внешнеторгового договора - №, дата</t>
  </si>
  <si>
    <t>Указываются реквизиты счета (-ов), выставленного от транспортной компании на оплату услуг по перевозке</t>
  </si>
  <si>
    <t>Реквизиты акта выполненных работ (по перевозке)</t>
  </si>
  <si>
    <t>Реквизиты платежного (-ых) поручения (-й) на оплату расходов по транспортировке</t>
  </si>
  <si>
    <t>Вид перевозки</t>
  </si>
  <si>
    <t>Коды ТН ВЭД перевозимой продукции</t>
  </si>
  <si>
    <t>Наименование перевозимого товара</t>
  </si>
  <si>
    <t>Курс валюты из официального источника (архив курсов валют с сайта ЦБ РФ)</t>
  </si>
  <si>
    <t>Заполняется автоматически</t>
  </si>
  <si>
    <t>сумма затрат, руб</t>
  </si>
  <si>
    <t>КОММЕНТАРИИ</t>
  </si>
  <si>
    <t>Объем отгруженной продукции в стоимостном выражении в рублях. В случае, когда стоимость отгруженной продукции выставлена покупателю в валюте, то использовать курс на дату ГТД. Для мультимодальных перевозок стоимость отгруженной продукции указывать только в одном из видов транспорта (в первом в цепочке отправки), а в остальных просто писать "ссылка на строку ___"</t>
  </si>
  <si>
    <r>
      <t xml:space="preserve">Объем отгруженной продукции </t>
    </r>
    <r>
      <rPr>
        <b/>
        <sz val="14"/>
        <color theme="1"/>
        <rFont val="Times New Roman"/>
        <family val="1"/>
        <charset val="204"/>
      </rPr>
      <t>в стоимостном выражении</t>
    </r>
    <r>
      <rPr>
        <sz val="14"/>
        <color theme="1"/>
        <rFont val="Times New Roman"/>
        <family val="1"/>
        <charset val="204"/>
      </rPr>
      <t>, руб.</t>
    </r>
  </si>
  <si>
    <r>
      <t xml:space="preserve">Затраты, приведенные к </t>
    </r>
    <r>
      <rPr>
        <b/>
        <sz val="14"/>
        <color theme="1"/>
        <rFont val="Times New Roman"/>
        <family val="1"/>
        <charset val="204"/>
      </rPr>
      <t>руб.</t>
    </r>
    <r>
      <rPr>
        <sz val="14"/>
        <color theme="1"/>
        <rFont val="Times New Roman"/>
        <family val="1"/>
        <charset val="204"/>
      </rPr>
      <t xml:space="preserve"> (без учета НДС)</t>
    </r>
  </si>
  <si>
    <t xml:space="preserve"> Счет (номер, дата)/</t>
  </si>
  <si>
    <t>Указывается сумма затрат по счету (только тех затрат по счету, которые включаются в расчет субсидии). Если счет выставлен в рублях, то в графах 18, 19, 20 ставить значение "0". Если счет выставлен в USD/Euro, то в графе 17 использовать значение "0". Затраты указываются без НДС.</t>
  </si>
  <si>
    <t>РЕЕСТР ПРЕДОСТАВЛЯЕМЫХ ДОКУМЕНТОВ ДЛЯ ЛОГИСТИЧЕСКИХ СУБСИДИЙ ДЛЯ ВСЕХ ОРГАНИЗАЦИЙ, ЗА ИСКЛЮЧЕНИЕМ ОРГАНИЗАЦИЙ АВТОМОБИЛЕСТРОЕНИЯ</t>
  </si>
  <si>
    <t>РАСЧЕТ ЛОГИСТИЧЕСКИХ СУБСИДИЙ ДЛЯ ВСЕХ ОРГАНИЗАЦИЙ, ЗА ИСКЛЮЧЕНИЕМ ОРГАНИЗАЦИЙ АВТОМОБИЛЕСТРОЕНИЯ</t>
  </si>
  <si>
    <t>Сумма затрат (в валюте по выставленному счету)</t>
  </si>
  <si>
    <t>Процент по кодам ТНВЭД</t>
  </si>
  <si>
    <t>Предельные размеры субсидии</t>
  </si>
  <si>
    <t>Коэффициент  эффективности (&gt;2)</t>
  </si>
  <si>
    <t xml:space="preserve">Проверка (50%) </t>
  </si>
  <si>
    <t>Транспортная накладная/CMR/жд накладная/   (номер, дата)</t>
  </si>
  <si>
    <t>Реквизиты документа (-ов) - №, дата.</t>
  </si>
  <si>
    <t>Вид услуги (жд/авто)</t>
  </si>
  <si>
    <t>жд</t>
  </si>
  <si>
    <t xml:space="preserve">       Код            ТН ВЭД </t>
  </si>
  <si>
    <t>Всегда равен 0,5</t>
  </si>
  <si>
    <t>Применяется в случае, если не все коды ТН ВЭД одной поставки входят в Приложение № 1 Правил. Значение изменяется пропорционально массе перевозимого груза или количеству мест. Во всех остальных случаях применяется значение "100";</t>
  </si>
  <si>
    <t>Лимит на 1 контейнер (в зависимости от типа - 40'/20'/сборный) / лимит на 1 км (для авто)</t>
  </si>
  <si>
    <t>расстояние, км (для авто)</t>
  </si>
  <si>
    <t>№ контейнера или вагона согласно ж/д накладной / Гос. № автомобиля (транспортного средства) согласно транспортным накладным</t>
  </si>
  <si>
    <t>Указывается номер контейнера/вагона согласно ж/д накладным. Указывается гос.номер а/т средства согласно транспортным накладным</t>
  </si>
  <si>
    <t xml:space="preserve">Лимиты в графе 21 указываются в соответствии с Приложением № 2 к ПП РФ № 1104.                      Для автомобильных перевозок в графе 22 ставить значение "1".  Для ж/д перевозок в графе 23 ставить значение "1". </t>
  </si>
  <si>
    <t>колич. контейнеров (для ж/д) / колич тонн или куб.метров (для сборных конт.)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</si>
</sst>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theme="1"/>
      <name val="Arial Cyr"/>
      <family val="2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F9F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/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ill="1"/>
    <xf numFmtId="0" fontId="2" fillId="0" borderId="3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3" fontId="4" fillId="0" borderId="59" xfId="1" applyFont="1" applyFill="1" applyBorder="1" applyAlignment="1">
      <alignment horizontal="right" vertical="center" wrapText="1" indent="1"/>
    </xf>
    <xf numFmtId="43" fontId="4" fillId="0" borderId="51" xfId="1" applyFont="1" applyFill="1" applyBorder="1" applyAlignment="1">
      <alignment horizontal="right" vertical="center" wrapText="1" indent="1"/>
    </xf>
    <xf numFmtId="43" fontId="4" fillId="0" borderId="52" xfId="1" applyFont="1" applyFill="1" applyBorder="1" applyAlignment="1">
      <alignment horizontal="right" vertical="center" wrapText="1" indent="1"/>
    </xf>
    <xf numFmtId="43" fontId="4" fillId="0" borderId="60" xfId="1" applyFont="1" applyFill="1" applyBorder="1" applyAlignment="1">
      <alignment horizontal="right" vertical="center" wrapText="1" inden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3" fontId="6" fillId="0" borderId="25" xfId="0" applyNumberFormat="1" applyFont="1" applyBorder="1" applyAlignment="1">
      <alignment vertical="center"/>
    </xf>
    <xf numFmtId="43" fontId="2" fillId="0" borderId="50" xfId="1" applyFont="1" applyFill="1" applyBorder="1" applyAlignment="1">
      <alignment horizontal="center" vertical="center" wrapText="1"/>
    </xf>
    <xf numFmtId="43" fontId="2" fillId="0" borderId="51" xfId="1" applyFont="1" applyFill="1" applyBorder="1" applyAlignment="1">
      <alignment horizontal="center" vertical="center" wrapText="1"/>
    </xf>
    <xf numFmtId="43" fontId="2" fillId="0" borderId="52" xfId="1" applyFont="1" applyFill="1" applyBorder="1" applyAlignment="1">
      <alignment horizontal="center" vertical="center" wrapText="1"/>
    </xf>
    <xf numFmtId="43" fontId="2" fillId="0" borderId="54" xfId="1" applyFont="1" applyFill="1" applyBorder="1" applyAlignment="1">
      <alignment horizontal="center" vertical="center" wrapText="1"/>
    </xf>
    <xf numFmtId="43" fontId="2" fillId="0" borderId="55" xfId="1" applyFont="1" applyFill="1" applyBorder="1" applyAlignment="1">
      <alignment horizontal="center" vertical="center" wrapText="1"/>
    </xf>
    <xf numFmtId="43" fontId="2" fillId="0" borderId="56" xfId="1" applyFont="1" applyFill="1" applyBorder="1" applyAlignment="1">
      <alignment horizontal="center" vertical="center" wrapText="1"/>
    </xf>
    <xf numFmtId="43" fontId="2" fillId="0" borderId="43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3" fontId="4" fillId="2" borderId="47" xfId="0" applyNumberFormat="1" applyFont="1" applyFill="1" applyBorder="1" applyAlignment="1">
      <alignment horizontal="center" vertical="center" wrapText="1"/>
    </xf>
    <xf numFmtId="3" fontId="4" fillId="2" borderId="49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43" fontId="4" fillId="0" borderId="50" xfId="1" applyFont="1" applyFill="1" applyBorder="1" applyAlignment="1">
      <alignment horizontal="right" vertical="center" wrapText="1" indent="1"/>
    </xf>
    <xf numFmtId="3" fontId="4" fillId="0" borderId="31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43" fontId="6" fillId="0" borderId="0" xfId="0" applyNumberFormat="1" applyFont="1" applyBorder="1" applyAlignment="1">
      <alignment vertical="center"/>
    </xf>
    <xf numFmtId="0" fontId="10" fillId="0" borderId="0" xfId="0" applyFo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4" borderId="31" xfId="0" applyFont="1" applyFill="1" applyBorder="1" applyAlignment="1">
      <alignment horizontal="center" vertical="center" wrapText="1"/>
    </xf>
    <xf numFmtId="43" fontId="2" fillId="4" borderId="31" xfId="1" applyFont="1" applyFill="1" applyBorder="1" applyAlignment="1">
      <alignment horizontal="right" vertical="center" wrapText="1" indent="1"/>
    </xf>
    <xf numFmtId="43" fontId="2" fillId="4" borderId="20" xfId="1" applyFont="1" applyFill="1" applyBorder="1" applyAlignment="1">
      <alignment horizontal="right" vertical="center" wrapText="1" indent="1"/>
    </xf>
    <xf numFmtId="43" fontId="2" fillId="4" borderId="9" xfId="1" applyFont="1" applyFill="1" applyBorder="1" applyAlignment="1">
      <alignment horizontal="right" vertical="center" wrapText="1" indent="1"/>
    </xf>
    <xf numFmtId="43" fontId="2" fillId="4" borderId="5" xfId="1" applyFont="1" applyFill="1" applyBorder="1" applyAlignment="1">
      <alignment horizontal="right" vertical="center" wrapText="1" indent="1"/>
    </xf>
    <xf numFmtId="43" fontId="2" fillId="4" borderId="26" xfId="1" applyFont="1" applyFill="1" applyBorder="1" applyAlignment="1">
      <alignment horizontal="right" vertical="center" wrapText="1" indent="1"/>
    </xf>
    <xf numFmtId="43" fontId="2" fillId="4" borderId="28" xfId="0" applyNumberFormat="1" applyFont="1" applyFill="1" applyBorder="1" applyAlignment="1">
      <alignment horizontal="center" vertical="center" wrapText="1"/>
    </xf>
    <xf numFmtId="43" fontId="2" fillId="4" borderId="14" xfId="0" applyNumberFormat="1" applyFont="1" applyFill="1" applyBorder="1" applyAlignment="1">
      <alignment horizontal="center" vertical="center" wrapText="1"/>
    </xf>
    <xf numFmtId="43" fontId="2" fillId="4" borderId="10" xfId="0" applyNumberFormat="1" applyFont="1" applyFill="1" applyBorder="1" applyAlignment="1">
      <alignment horizontal="center" vertical="center" wrapText="1"/>
    </xf>
    <xf numFmtId="43" fontId="2" fillId="4" borderId="17" xfId="0" applyNumberFormat="1" applyFont="1" applyFill="1" applyBorder="1" applyAlignment="1">
      <alignment horizontal="center" vertical="center" wrapText="1"/>
    </xf>
    <xf numFmtId="43" fontId="2" fillId="4" borderId="27" xfId="0" applyNumberFormat="1" applyFont="1" applyFill="1" applyBorder="1" applyAlignment="1">
      <alignment horizontal="center" vertical="center" wrapText="1"/>
    </xf>
    <xf numFmtId="3" fontId="2" fillId="4" borderId="28" xfId="0" applyNumberFormat="1" applyFont="1" applyFill="1" applyBorder="1" applyAlignment="1">
      <alignment horizontal="center" vertical="center" wrapText="1"/>
    </xf>
    <xf numFmtId="3" fontId="2" fillId="4" borderId="14" xfId="0" applyNumberFormat="1" applyFont="1" applyFill="1" applyBorder="1" applyAlignment="1">
      <alignment horizontal="center" vertical="center" wrapText="1"/>
    </xf>
    <xf numFmtId="3" fontId="2" fillId="4" borderId="49" xfId="0" applyNumberFormat="1" applyFont="1" applyFill="1" applyBorder="1" applyAlignment="1">
      <alignment horizontal="center" vertical="center" wrapText="1"/>
    </xf>
    <xf numFmtId="3" fontId="2" fillId="4" borderId="17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3" xfId="0" applyNumberFormat="1" applyFont="1" applyFill="1" applyBorder="1" applyAlignment="1">
      <alignment horizontal="center" vertical="center" wrapText="1"/>
    </xf>
    <xf numFmtId="43" fontId="2" fillId="4" borderId="33" xfId="1" applyFont="1" applyFill="1" applyBorder="1" applyAlignment="1">
      <alignment horizontal="center" vertical="center" wrapText="1"/>
    </xf>
    <xf numFmtId="9" fontId="2" fillId="4" borderId="30" xfId="0" applyNumberFormat="1" applyFont="1" applyFill="1" applyBorder="1" applyAlignment="1">
      <alignment vertical="center" wrapText="1"/>
    </xf>
    <xf numFmtId="3" fontId="2" fillId="4" borderId="13" xfId="0" applyNumberFormat="1" applyFont="1" applyFill="1" applyBorder="1" applyAlignment="1">
      <alignment vertical="center" wrapText="1"/>
    </xf>
    <xf numFmtId="43" fontId="2" fillId="4" borderId="39" xfId="1" applyFont="1" applyFill="1" applyBorder="1" applyAlignment="1">
      <alignment horizontal="right" vertical="center" wrapText="1" indent="1"/>
    </xf>
    <xf numFmtId="43" fontId="2" fillId="4" borderId="41" xfId="1" applyFont="1" applyFill="1" applyBorder="1" applyAlignment="1">
      <alignment horizontal="right" vertical="center" wrapText="1" indent="1"/>
    </xf>
    <xf numFmtId="43" fontId="2" fillId="4" borderId="42" xfId="1" applyFont="1" applyFill="1" applyBorder="1" applyAlignment="1">
      <alignment horizontal="right" vertical="center" wrapText="1" indent="1"/>
    </xf>
    <xf numFmtId="43" fontId="2" fillId="4" borderId="38" xfId="1" applyFont="1" applyFill="1" applyBorder="1" applyAlignment="1">
      <alignment horizontal="right" vertical="center" wrapText="1" indent="1"/>
    </xf>
    <xf numFmtId="43" fontId="2" fillId="4" borderId="40" xfId="1" applyFont="1" applyFill="1" applyBorder="1" applyAlignment="1">
      <alignment horizontal="right" vertical="center" wrapText="1" indent="1"/>
    </xf>
    <xf numFmtId="0" fontId="2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textRotation="90"/>
    </xf>
    <xf numFmtId="0" fontId="2" fillId="0" borderId="6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4" borderId="34" xfId="0" applyNumberFormat="1" applyFont="1" applyFill="1" applyBorder="1" applyAlignment="1">
      <alignment horizontal="center" vertical="center" wrapText="1"/>
    </xf>
    <xf numFmtId="3" fontId="2" fillId="4" borderId="35" xfId="0" applyNumberFormat="1" applyFont="1" applyFill="1" applyBorder="1" applyAlignment="1">
      <alignment horizontal="center" vertical="center" wrapText="1"/>
    </xf>
    <xf numFmtId="3" fontId="2" fillId="4" borderId="53" xfId="0" applyNumberFormat="1" applyFont="1" applyFill="1" applyBorder="1" applyAlignment="1">
      <alignment horizontal="center" vertical="center" wrapText="1"/>
    </xf>
    <xf numFmtId="3" fontId="2" fillId="4" borderId="61" xfId="0" applyNumberFormat="1" applyFont="1" applyFill="1" applyBorder="1" applyAlignment="1">
      <alignment horizontal="center" vertical="center" wrapText="1"/>
    </xf>
    <xf numFmtId="3" fontId="2" fillId="4" borderId="30" xfId="0" applyNumberFormat="1" applyFont="1" applyFill="1" applyBorder="1" applyAlignment="1">
      <alignment horizontal="center" vertical="center" wrapText="1"/>
    </xf>
    <xf numFmtId="3" fontId="2" fillId="4" borderId="40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top" wrapText="1"/>
    </xf>
    <xf numFmtId="0" fontId="5" fillId="3" borderId="45" xfId="0" applyFont="1" applyFill="1" applyBorder="1" applyAlignment="1">
      <alignment horizontal="center" vertical="top" wrapText="1"/>
    </xf>
    <xf numFmtId="0" fontId="5" fillId="3" borderId="60" xfId="0" applyFont="1" applyFill="1" applyBorder="1" applyAlignment="1">
      <alignment horizontal="center" vertical="top" wrapText="1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48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3"/>
  <sheetViews>
    <sheetView tabSelected="1" view="pageBreakPreview" zoomScale="55" zoomScaleNormal="40" zoomScaleSheetLayoutView="55" zoomScalePageLayoutView="70" workbookViewId="0">
      <selection activeCell="AB22" sqref="A1:AB22"/>
    </sheetView>
  </sheetViews>
  <sheetFormatPr defaultColWidth="8.85546875" defaultRowHeight="12.75" x14ac:dyDescent="0.2"/>
  <cols>
    <col min="1" max="1" width="8.28515625" customWidth="1"/>
    <col min="2" max="2" width="25.85546875" customWidth="1"/>
    <col min="3" max="3" width="27.85546875" customWidth="1"/>
    <col min="4" max="4" width="30.85546875" customWidth="1"/>
    <col min="5" max="5" width="35.140625" customWidth="1"/>
    <col min="6" max="6" width="31.7109375" customWidth="1"/>
    <col min="7" max="7" width="28.5703125" customWidth="1"/>
    <col min="8" max="8" width="24.7109375" customWidth="1"/>
    <col min="9" max="9" width="28.140625" customWidth="1"/>
    <col min="10" max="10" width="12.85546875" customWidth="1"/>
    <col min="11" max="11" width="16.42578125" customWidth="1"/>
    <col min="12" max="12" width="19" customWidth="1"/>
    <col min="13" max="13" width="21.42578125" customWidth="1"/>
    <col min="14" max="14" width="20.28515625" customWidth="1"/>
    <col min="15" max="15" width="20.7109375" customWidth="1"/>
    <col min="16" max="16" width="19" customWidth="1"/>
    <col min="17" max="17" width="23.28515625" customWidth="1"/>
    <col min="18" max="18" width="20.5703125" customWidth="1"/>
    <col min="19" max="19" width="30.28515625" customWidth="1"/>
    <col min="20" max="20" width="20.42578125" customWidth="1"/>
    <col min="21" max="21" width="21.42578125" customWidth="1"/>
    <col min="22" max="22" width="19.140625" customWidth="1"/>
    <col min="23" max="23" width="21.42578125" customWidth="1"/>
    <col min="24" max="24" width="21.28515625" customWidth="1"/>
    <col min="25" max="25" width="47.7109375" customWidth="1"/>
    <col min="26" max="26" width="21" customWidth="1"/>
    <col min="27" max="27" width="20.42578125" customWidth="1"/>
    <col min="28" max="28" width="27.85546875" customWidth="1"/>
    <col min="29" max="88" width="8.85546875" style="19"/>
  </cols>
  <sheetData>
    <row r="1" spans="1:88" s="1" customFormat="1" ht="42" customHeight="1" thickBot="1" x14ac:dyDescent="0.35">
      <c r="A1" s="137" t="s">
        <v>43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  <c r="M1" s="134" t="s">
        <v>44</v>
      </c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6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</row>
    <row r="2" spans="1:88" s="1" customFormat="1" ht="46.5" customHeight="1" thickBot="1" x14ac:dyDescent="0.35">
      <c r="A2" s="5"/>
      <c r="B2" s="6"/>
      <c r="C2" s="149" t="s">
        <v>0</v>
      </c>
      <c r="D2" s="150"/>
      <c r="E2" s="150"/>
      <c r="F2" s="150"/>
      <c r="G2" s="150"/>
      <c r="H2" s="150"/>
      <c r="I2" s="150"/>
      <c r="J2" s="150"/>
      <c r="K2" s="150"/>
      <c r="L2" s="151"/>
      <c r="M2" s="142" t="s">
        <v>45</v>
      </c>
      <c r="N2" s="143"/>
      <c r="O2" s="144"/>
      <c r="P2" s="145" t="s">
        <v>15</v>
      </c>
      <c r="Q2" s="147" t="s">
        <v>40</v>
      </c>
      <c r="R2" s="143" t="s">
        <v>19</v>
      </c>
      <c r="S2" s="143" t="s">
        <v>46</v>
      </c>
      <c r="T2" s="153" t="s">
        <v>20</v>
      </c>
      <c r="U2" s="155" t="s">
        <v>47</v>
      </c>
      <c r="V2" s="156"/>
      <c r="W2" s="156"/>
      <c r="X2" s="156"/>
      <c r="Y2" s="117" t="s">
        <v>21</v>
      </c>
      <c r="Z2" s="118"/>
      <c r="AA2" s="119"/>
      <c r="AB2" s="115" t="s">
        <v>22</v>
      </c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s="2" customFormat="1" ht="195.75" customHeight="1" thickBot="1" x14ac:dyDescent="0.25">
      <c r="A3" s="59" t="s">
        <v>1</v>
      </c>
      <c r="B3" s="55" t="s">
        <v>2</v>
      </c>
      <c r="C3" s="55" t="s">
        <v>3</v>
      </c>
      <c r="D3" s="55" t="s">
        <v>4</v>
      </c>
      <c r="E3" s="55" t="s">
        <v>50</v>
      </c>
      <c r="F3" s="56" t="s">
        <v>59</v>
      </c>
      <c r="G3" s="57" t="s">
        <v>9</v>
      </c>
      <c r="H3" s="57" t="s">
        <v>41</v>
      </c>
      <c r="I3" s="57" t="s">
        <v>10</v>
      </c>
      <c r="J3" s="58" t="s">
        <v>52</v>
      </c>
      <c r="K3" s="58" t="s">
        <v>54</v>
      </c>
      <c r="L3" s="58" t="s">
        <v>23</v>
      </c>
      <c r="M3" s="60" t="s">
        <v>5</v>
      </c>
      <c r="N3" s="61" t="s">
        <v>16</v>
      </c>
      <c r="O3" s="62" t="s">
        <v>17</v>
      </c>
      <c r="P3" s="146"/>
      <c r="Q3" s="148"/>
      <c r="R3" s="152"/>
      <c r="S3" s="152"/>
      <c r="T3" s="154"/>
      <c r="U3" s="31" t="s">
        <v>57</v>
      </c>
      <c r="V3" s="32" t="s">
        <v>62</v>
      </c>
      <c r="W3" s="32" t="s">
        <v>58</v>
      </c>
      <c r="X3" s="33" t="s">
        <v>36</v>
      </c>
      <c r="Y3" s="63" t="s">
        <v>39</v>
      </c>
      <c r="Z3" s="64" t="s">
        <v>49</v>
      </c>
      <c r="AA3" s="65" t="s">
        <v>48</v>
      </c>
      <c r="AB3" s="11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</row>
    <row r="4" spans="1:88" s="2" customFormat="1" ht="29.25" customHeight="1" thickBot="1" x14ac:dyDescent="0.25">
      <c r="A4" s="75">
        <v>1</v>
      </c>
      <c r="B4" s="74">
        <v>2</v>
      </c>
      <c r="C4" s="74">
        <v>3</v>
      </c>
      <c r="D4" s="74">
        <v>4</v>
      </c>
      <c r="E4" s="74">
        <v>5</v>
      </c>
      <c r="F4" s="74">
        <v>6</v>
      </c>
      <c r="G4" s="74">
        <v>7</v>
      </c>
      <c r="H4" s="74">
        <v>8</v>
      </c>
      <c r="I4" s="74">
        <v>9</v>
      </c>
      <c r="J4" s="74">
        <v>10</v>
      </c>
      <c r="K4" s="74">
        <v>11</v>
      </c>
      <c r="L4" s="74">
        <v>12</v>
      </c>
      <c r="M4" s="72">
        <v>13</v>
      </c>
      <c r="N4" s="73">
        <v>14</v>
      </c>
      <c r="O4" s="73">
        <v>15</v>
      </c>
      <c r="P4" s="73">
        <v>16</v>
      </c>
      <c r="Q4" s="74">
        <v>17</v>
      </c>
      <c r="R4" s="74">
        <v>18</v>
      </c>
      <c r="S4" s="74">
        <v>19</v>
      </c>
      <c r="T4" s="74">
        <v>20</v>
      </c>
      <c r="U4" s="74">
        <v>21</v>
      </c>
      <c r="V4" s="74">
        <v>22</v>
      </c>
      <c r="W4" s="74">
        <v>23</v>
      </c>
      <c r="X4" s="74">
        <v>24</v>
      </c>
      <c r="Y4" s="74">
        <v>25</v>
      </c>
      <c r="Z4" s="74">
        <v>26</v>
      </c>
      <c r="AA4" s="74">
        <v>27</v>
      </c>
      <c r="AB4" s="76">
        <v>28</v>
      </c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</row>
    <row r="5" spans="1:88" s="11" customFormat="1" ht="18.75" customHeight="1" x14ac:dyDescent="0.3">
      <c r="A5" s="66">
        <v>1</v>
      </c>
      <c r="B5" s="157"/>
      <c r="C5" s="157" t="s">
        <v>11</v>
      </c>
      <c r="D5" s="159" t="s">
        <v>12</v>
      </c>
      <c r="E5" s="20" t="s">
        <v>18</v>
      </c>
      <c r="F5" s="67"/>
      <c r="G5" s="161" t="s">
        <v>13</v>
      </c>
      <c r="H5" s="120" t="s">
        <v>14</v>
      </c>
      <c r="I5" s="120"/>
      <c r="J5" s="68" t="s">
        <v>53</v>
      </c>
      <c r="K5" s="68"/>
      <c r="L5" s="66"/>
      <c r="M5" s="69">
        <v>0</v>
      </c>
      <c r="N5" s="70">
        <v>0</v>
      </c>
      <c r="O5" s="70">
        <v>0</v>
      </c>
      <c r="P5" s="70">
        <v>0</v>
      </c>
      <c r="Q5" s="83">
        <f>M5+N5*P5+O5*P5</f>
        <v>0</v>
      </c>
      <c r="R5" s="82">
        <v>0.5</v>
      </c>
      <c r="S5" s="20">
        <v>100</v>
      </c>
      <c r="T5" s="88">
        <f t="shared" ref="T5:T18" si="0">Q5*R5*S5/100</f>
        <v>0</v>
      </c>
      <c r="U5" s="71"/>
      <c r="V5" s="20"/>
      <c r="W5" s="20"/>
      <c r="X5" s="93">
        <f>U5*V5*W5</f>
        <v>0</v>
      </c>
      <c r="Y5" s="48"/>
      <c r="Z5" s="122" t="s">
        <v>24</v>
      </c>
      <c r="AA5" s="123"/>
      <c r="AB5" s="102">
        <f t="shared" ref="AB5:AB18" si="1">MIN(T5,X5)</f>
        <v>0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</row>
    <row r="6" spans="1:88" s="11" customFormat="1" ht="18.75" x14ac:dyDescent="0.3">
      <c r="A6" s="22">
        <v>2</v>
      </c>
      <c r="B6" s="157"/>
      <c r="C6" s="157"/>
      <c r="D6" s="159"/>
      <c r="E6" s="12" t="s">
        <v>18</v>
      </c>
      <c r="F6" s="13"/>
      <c r="G6" s="161"/>
      <c r="H6" s="120"/>
      <c r="I6" s="120"/>
      <c r="J6" s="37" t="s">
        <v>53</v>
      </c>
      <c r="K6" s="37"/>
      <c r="L6" s="22"/>
      <c r="M6" s="41">
        <v>0</v>
      </c>
      <c r="N6" s="14">
        <v>0</v>
      </c>
      <c r="O6" s="14">
        <v>0</v>
      </c>
      <c r="P6" s="14">
        <v>0</v>
      </c>
      <c r="Q6" s="84">
        <f t="shared" ref="Q6:Q18" si="2">M6+N6*P6+O6*P6</f>
        <v>0</v>
      </c>
      <c r="R6" s="82">
        <v>0.5</v>
      </c>
      <c r="S6" s="12">
        <v>100</v>
      </c>
      <c r="T6" s="89">
        <f t="shared" si="0"/>
        <v>0</v>
      </c>
      <c r="U6" s="24"/>
      <c r="V6" s="12"/>
      <c r="W6" s="12"/>
      <c r="X6" s="94">
        <f t="shared" ref="X6:X10" si="3">U6*V6*W6</f>
        <v>0</v>
      </c>
      <c r="Y6" s="49"/>
      <c r="Z6" s="124"/>
      <c r="AA6" s="125"/>
      <c r="AB6" s="103">
        <f t="shared" si="1"/>
        <v>0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 s="11" customFormat="1" ht="18.75" x14ac:dyDescent="0.3">
      <c r="A7" s="22">
        <v>3</v>
      </c>
      <c r="B7" s="157"/>
      <c r="C7" s="157"/>
      <c r="D7" s="159"/>
      <c r="E7" s="12" t="s">
        <v>18</v>
      </c>
      <c r="F7" s="13"/>
      <c r="G7" s="161"/>
      <c r="H7" s="120"/>
      <c r="I7" s="120"/>
      <c r="J7" s="37" t="s">
        <v>53</v>
      </c>
      <c r="K7" s="37"/>
      <c r="L7" s="22"/>
      <c r="M7" s="41">
        <v>0</v>
      </c>
      <c r="N7" s="14">
        <v>0</v>
      </c>
      <c r="O7" s="14">
        <v>0</v>
      </c>
      <c r="P7" s="14">
        <v>0</v>
      </c>
      <c r="Q7" s="84">
        <f t="shared" si="2"/>
        <v>0</v>
      </c>
      <c r="R7" s="82">
        <v>0.5</v>
      </c>
      <c r="S7" s="12">
        <v>100</v>
      </c>
      <c r="T7" s="89">
        <f t="shared" si="0"/>
        <v>0</v>
      </c>
      <c r="U7" s="24"/>
      <c r="V7" s="12"/>
      <c r="W7" s="12"/>
      <c r="X7" s="94">
        <f t="shared" si="3"/>
        <v>0</v>
      </c>
      <c r="Y7" s="49"/>
      <c r="Z7" s="124"/>
      <c r="AA7" s="125"/>
      <c r="AB7" s="103">
        <f t="shared" si="1"/>
        <v>0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 s="11" customFormat="1" ht="18.75" x14ac:dyDescent="0.3">
      <c r="A8" s="22">
        <v>4</v>
      </c>
      <c r="B8" s="157"/>
      <c r="C8" s="157"/>
      <c r="D8" s="159"/>
      <c r="E8" s="12" t="s">
        <v>18</v>
      </c>
      <c r="F8" s="13"/>
      <c r="G8" s="161"/>
      <c r="H8" s="120"/>
      <c r="I8" s="120"/>
      <c r="J8" s="37" t="s">
        <v>53</v>
      </c>
      <c r="K8" s="37"/>
      <c r="L8" s="22"/>
      <c r="M8" s="41">
        <v>0</v>
      </c>
      <c r="N8" s="14">
        <v>0</v>
      </c>
      <c r="O8" s="14">
        <v>0</v>
      </c>
      <c r="P8" s="14">
        <v>0</v>
      </c>
      <c r="Q8" s="84">
        <f t="shared" si="2"/>
        <v>0</v>
      </c>
      <c r="R8" s="82">
        <v>0.5</v>
      </c>
      <c r="S8" s="12">
        <v>100</v>
      </c>
      <c r="T8" s="89">
        <f t="shared" si="0"/>
        <v>0</v>
      </c>
      <c r="U8" s="24"/>
      <c r="V8" s="12"/>
      <c r="W8" s="12"/>
      <c r="X8" s="94">
        <f t="shared" si="3"/>
        <v>0</v>
      </c>
      <c r="Y8" s="49"/>
      <c r="Z8" s="124"/>
      <c r="AA8" s="125"/>
      <c r="AB8" s="103">
        <f t="shared" si="1"/>
        <v>0</v>
      </c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8" s="11" customFormat="1" ht="18.75" x14ac:dyDescent="0.3">
      <c r="A9" s="22">
        <v>5</v>
      </c>
      <c r="B9" s="157"/>
      <c r="C9" s="157"/>
      <c r="D9" s="159"/>
      <c r="E9" s="12" t="s">
        <v>18</v>
      </c>
      <c r="F9" s="13"/>
      <c r="G9" s="161"/>
      <c r="H9" s="120"/>
      <c r="I9" s="120"/>
      <c r="J9" s="37" t="s">
        <v>53</v>
      </c>
      <c r="K9" s="37"/>
      <c r="L9" s="22"/>
      <c r="M9" s="41">
        <v>0</v>
      </c>
      <c r="N9" s="14">
        <v>0</v>
      </c>
      <c r="O9" s="14">
        <v>0</v>
      </c>
      <c r="P9" s="14">
        <v>0</v>
      </c>
      <c r="Q9" s="84">
        <f t="shared" si="2"/>
        <v>0</v>
      </c>
      <c r="R9" s="82">
        <v>0.5</v>
      </c>
      <c r="S9" s="12">
        <v>100</v>
      </c>
      <c r="T9" s="89">
        <f t="shared" si="0"/>
        <v>0</v>
      </c>
      <c r="U9" s="24"/>
      <c r="V9" s="12"/>
      <c r="W9" s="12"/>
      <c r="X9" s="94">
        <f t="shared" si="3"/>
        <v>0</v>
      </c>
      <c r="Y9" s="49"/>
      <c r="Z9" s="124"/>
      <c r="AA9" s="125"/>
      <c r="AB9" s="103">
        <f t="shared" si="1"/>
        <v>0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s="11" customFormat="1" ht="19.5" thickBot="1" x14ac:dyDescent="0.35">
      <c r="A10" s="22">
        <v>6</v>
      </c>
      <c r="B10" s="157"/>
      <c r="C10" s="157"/>
      <c r="D10" s="159"/>
      <c r="E10" s="15" t="s">
        <v>18</v>
      </c>
      <c r="F10" s="16"/>
      <c r="G10" s="161"/>
      <c r="H10" s="120"/>
      <c r="I10" s="120"/>
      <c r="J10" s="38" t="s">
        <v>53</v>
      </c>
      <c r="K10" s="38"/>
      <c r="L10" s="45"/>
      <c r="M10" s="42">
        <v>0</v>
      </c>
      <c r="N10" s="17">
        <v>0</v>
      </c>
      <c r="O10" s="17">
        <v>0</v>
      </c>
      <c r="P10" s="17">
        <v>0</v>
      </c>
      <c r="Q10" s="85">
        <f t="shared" si="2"/>
        <v>0</v>
      </c>
      <c r="R10" s="82">
        <v>0.5</v>
      </c>
      <c r="S10" s="15">
        <v>100</v>
      </c>
      <c r="T10" s="90">
        <f t="shared" si="0"/>
        <v>0</v>
      </c>
      <c r="U10" s="30"/>
      <c r="V10" s="29"/>
      <c r="W10" s="29"/>
      <c r="X10" s="95">
        <f t="shared" si="3"/>
        <v>0</v>
      </c>
      <c r="Y10" s="50"/>
      <c r="Z10" s="124"/>
      <c r="AA10" s="125"/>
      <c r="AB10" s="104">
        <f t="shared" si="1"/>
        <v>0</v>
      </c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s="11" customFormat="1" ht="18.75" x14ac:dyDescent="0.3">
      <c r="A11" s="22">
        <v>7</v>
      </c>
      <c r="B11" s="157"/>
      <c r="C11" s="157"/>
      <c r="D11" s="159"/>
      <c r="E11" s="7"/>
      <c r="F11" s="8"/>
      <c r="G11" s="161"/>
      <c r="H11" s="120"/>
      <c r="I11" s="120"/>
      <c r="J11" s="36" t="s">
        <v>6</v>
      </c>
      <c r="K11" s="36"/>
      <c r="L11" s="44"/>
      <c r="M11" s="40">
        <v>0</v>
      </c>
      <c r="N11" s="9">
        <v>0</v>
      </c>
      <c r="O11" s="9">
        <v>0</v>
      </c>
      <c r="P11" s="9">
        <v>0</v>
      </c>
      <c r="Q11" s="86">
        <f t="shared" si="2"/>
        <v>0</v>
      </c>
      <c r="R11" s="82">
        <v>0.5</v>
      </c>
      <c r="S11" s="7">
        <v>100</v>
      </c>
      <c r="T11" s="91">
        <f t="shared" si="0"/>
        <v>0</v>
      </c>
      <c r="U11" s="23"/>
      <c r="V11" s="7"/>
      <c r="W11" s="7"/>
      <c r="X11" s="96">
        <f>U11*V11*W11</f>
        <v>0</v>
      </c>
      <c r="Y11" s="51"/>
      <c r="Z11" s="124"/>
      <c r="AA11" s="125"/>
      <c r="AB11" s="105">
        <f>MIN(T11,X11)</f>
        <v>0</v>
      </c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s="11" customFormat="1" ht="18.75" x14ac:dyDescent="0.3">
      <c r="A12" s="22">
        <v>8</v>
      </c>
      <c r="B12" s="157"/>
      <c r="C12" s="157"/>
      <c r="D12" s="159"/>
      <c r="E12" s="12"/>
      <c r="F12" s="13"/>
      <c r="G12" s="161"/>
      <c r="H12" s="120"/>
      <c r="I12" s="120"/>
      <c r="J12" s="37" t="s">
        <v>6</v>
      </c>
      <c r="K12" s="37"/>
      <c r="L12" s="22"/>
      <c r="M12" s="41">
        <v>0</v>
      </c>
      <c r="N12" s="14">
        <v>0</v>
      </c>
      <c r="O12" s="14">
        <v>0</v>
      </c>
      <c r="P12" s="14">
        <v>0</v>
      </c>
      <c r="Q12" s="84">
        <f t="shared" si="2"/>
        <v>0</v>
      </c>
      <c r="R12" s="82">
        <v>0.5</v>
      </c>
      <c r="S12" s="12">
        <v>100</v>
      </c>
      <c r="T12" s="89">
        <f t="shared" si="0"/>
        <v>0</v>
      </c>
      <c r="U12" s="24"/>
      <c r="V12" s="12"/>
      <c r="W12" s="12"/>
      <c r="X12" s="94">
        <f t="shared" ref="X12:X16" si="4">U12*V12*W12</f>
        <v>0</v>
      </c>
      <c r="Y12" s="52"/>
      <c r="Z12" s="124"/>
      <c r="AA12" s="125"/>
      <c r="AB12" s="103">
        <f t="shared" si="1"/>
        <v>0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s="11" customFormat="1" ht="18.75" x14ac:dyDescent="0.3">
      <c r="A13" s="22">
        <v>9</v>
      </c>
      <c r="B13" s="157"/>
      <c r="C13" s="157"/>
      <c r="D13" s="159"/>
      <c r="E13" s="12"/>
      <c r="F13" s="13"/>
      <c r="G13" s="161"/>
      <c r="H13" s="120"/>
      <c r="I13" s="120"/>
      <c r="J13" s="37" t="s">
        <v>6</v>
      </c>
      <c r="K13" s="37"/>
      <c r="L13" s="22"/>
      <c r="M13" s="41">
        <v>0</v>
      </c>
      <c r="N13" s="14">
        <v>0</v>
      </c>
      <c r="O13" s="14">
        <v>0</v>
      </c>
      <c r="P13" s="14">
        <v>0</v>
      </c>
      <c r="Q13" s="84">
        <f t="shared" si="2"/>
        <v>0</v>
      </c>
      <c r="R13" s="82">
        <v>0.5</v>
      </c>
      <c r="S13" s="12">
        <v>100</v>
      </c>
      <c r="T13" s="89">
        <f t="shared" si="0"/>
        <v>0</v>
      </c>
      <c r="U13" s="24"/>
      <c r="V13" s="12"/>
      <c r="W13" s="12"/>
      <c r="X13" s="94">
        <f t="shared" si="4"/>
        <v>0</v>
      </c>
      <c r="Y13" s="52"/>
      <c r="Z13" s="124"/>
      <c r="AA13" s="125"/>
      <c r="AB13" s="103">
        <f t="shared" si="1"/>
        <v>0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s="11" customFormat="1" ht="18.75" x14ac:dyDescent="0.3">
      <c r="A14" s="22">
        <v>10</v>
      </c>
      <c r="B14" s="157"/>
      <c r="C14" s="157"/>
      <c r="D14" s="159"/>
      <c r="E14" s="12"/>
      <c r="F14" s="13"/>
      <c r="G14" s="161"/>
      <c r="H14" s="120"/>
      <c r="I14" s="120"/>
      <c r="J14" s="37" t="s">
        <v>6</v>
      </c>
      <c r="K14" s="37"/>
      <c r="L14" s="22"/>
      <c r="M14" s="41">
        <v>0</v>
      </c>
      <c r="N14" s="14">
        <v>0</v>
      </c>
      <c r="O14" s="14">
        <v>0</v>
      </c>
      <c r="P14" s="14">
        <v>0</v>
      </c>
      <c r="Q14" s="84">
        <f t="shared" si="2"/>
        <v>0</v>
      </c>
      <c r="R14" s="82">
        <v>0.5</v>
      </c>
      <c r="S14" s="12">
        <v>100</v>
      </c>
      <c r="T14" s="89">
        <f t="shared" si="0"/>
        <v>0</v>
      </c>
      <c r="U14" s="24"/>
      <c r="V14" s="12"/>
      <c r="W14" s="12"/>
      <c r="X14" s="94">
        <f t="shared" si="4"/>
        <v>0</v>
      </c>
      <c r="Y14" s="52"/>
      <c r="Z14" s="124"/>
      <c r="AA14" s="125"/>
      <c r="AB14" s="103">
        <f t="shared" si="1"/>
        <v>0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s="11" customFormat="1" ht="18.75" x14ac:dyDescent="0.3">
      <c r="A15" s="22">
        <v>11</v>
      </c>
      <c r="B15" s="157"/>
      <c r="C15" s="157"/>
      <c r="D15" s="159"/>
      <c r="E15" s="12"/>
      <c r="F15" s="13"/>
      <c r="G15" s="161"/>
      <c r="H15" s="120"/>
      <c r="I15" s="120"/>
      <c r="J15" s="37" t="s">
        <v>6</v>
      </c>
      <c r="K15" s="37"/>
      <c r="L15" s="22"/>
      <c r="M15" s="41">
        <v>0</v>
      </c>
      <c r="N15" s="14">
        <v>0</v>
      </c>
      <c r="O15" s="14">
        <v>0</v>
      </c>
      <c r="P15" s="14">
        <v>0</v>
      </c>
      <c r="Q15" s="84">
        <f t="shared" si="2"/>
        <v>0</v>
      </c>
      <c r="R15" s="82">
        <v>0.5</v>
      </c>
      <c r="S15" s="12">
        <v>100</v>
      </c>
      <c r="T15" s="89">
        <f t="shared" si="0"/>
        <v>0</v>
      </c>
      <c r="U15" s="24"/>
      <c r="V15" s="12"/>
      <c r="W15" s="12"/>
      <c r="X15" s="94">
        <f t="shared" si="4"/>
        <v>0</v>
      </c>
      <c r="Y15" s="52"/>
      <c r="Z15" s="124"/>
      <c r="AA15" s="125"/>
      <c r="AB15" s="103">
        <f t="shared" si="1"/>
        <v>0</v>
      </c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s="11" customFormat="1" ht="19.5" thickBot="1" x14ac:dyDescent="0.35">
      <c r="A16" s="28">
        <v>12</v>
      </c>
      <c r="B16" s="157"/>
      <c r="C16" s="157"/>
      <c r="D16" s="159"/>
      <c r="E16" s="15"/>
      <c r="F16" s="16"/>
      <c r="G16" s="161"/>
      <c r="H16" s="120"/>
      <c r="I16" s="120"/>
      <c r="J16" s="38" t="s">
        <v>6</v>
      </c>
      <c r="K16" s="38"/>
      <c r="L16" s="45"/>
      <c r="M16" s="42">
        <v>0</v>
      </c>
      <c r="N16" s="17">
        <v>0</v>
      </c>
      <c r="O16" s="17">
        <v>0</v>
      </c>
      <c r="P16" s="17">
        <v>0</v>
      </c>
      <c r="Q16" s="85">
        <f t="shared" ref="Q16:Q17" si="5">M16+N16*P16+O16*P16</f>
        <v>0</v>
      </c>
      <c r="R16" s="82">
        <v>0.5</v>
      </c>
      <c r="S16" s="15">
        <v>100</v>
      </c>
      <c r="T16" s="90">
        <f t="shared" si="0"/>
        <v>0</v>
      </c>
      <c r="U16" s="25"/>
      <c r="V16" s="15"/>
      <c r="W16" s="15"/>
      <c r="X16" s="97">
        <f t="shared" si="4"/>
        <v>0</v>
      </c>
      <c r="Y16" s="53"/>
      <c r="Z16" s="124"/>
      <c r="AA16" s="125"/>
      <c r="AB16" s="104">
        <f t="shared" ref="AB16:AB17" si="6">MIN(T16,X16)</f>
        <v>0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88" s="11" customFormat="1" ht="19.5" thickBot="1" x14ac:dyDescent="0.35">
      <c r="A17" s="28">
        <v>13</v>
      </c>
      <c r="B17" s="157"/>
      <c r="C17" s="157"/>
      <c r="D17" s="159"/>
      <c r="E17" s="15"/>
      <c r="F17" s="16"/>
      <c r="G17" s="161"/>
      <c r="H17" s="120"/>
      <c r="I17" s="120"/>
      <c r="J17" s="39" t="s">
        <v>6</v>
      </c>
      <c r="K17" s="39"/>
      <c r="L17" s="46"/>
      <c r="M17" s="43">
        <v>0</v>
      </c>
      <c r="N17" s="34">
        <v>0</v>
      </c>
      <c r="O17" s="34">
        <v>0</v>
      </c>
      <c r="P17" s="34">
        <v>0</v>
      </c>
      <c r="Q17" s="87">
        <f t="shared" si="5"/>
        <v>0</v>
      </c>
      <c r="R17" s="82">
        <v>0.5</v>
      </c>
      <c r="S17" s="35">
        <v>100</v>
      </c>
      <c r="T17" s="92">
        <f t="shared" si="0"/>
        <v>0</v>
      </c>
      <c r="U17" s="27"/>
      <c r="V17" s="21"/>
      <c r="W17" s="21"/>
      <c r="X17" s="98">
        <f>U17*V17*W17</f>
        <v>0</v>
      </c>
      <c r="Y17" s="54"/>
      <c r="Z17" s="124"/>
      <c r="AA17" s="125"/>
      <c r="AB17" s="104">
        <f t="shared" si="6"/>
        <v>0</v>
      </c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88" s="11" customFormat="1" ht="19.5" thickBot="1" x14ac:dyDescent="0.35">
      <c r="A18" s="28">
        <v>14</v>
      </c>
      <c r="B18" s="157"/>
      <c r="C18" s="158"/>
      <c r="D18" s="160"/>
      <c r="E18" s="15"/>
      <c r="F18" s="16"/>
      <c r="G18" s="162"/>
      <c r="H18" s="121"/>
      <c r="I18" s="121"/>
      <c r="J18" s="39" t="s">
        <v>6</v>
      </c>
      <c r="K18" s="39"/>
      <c r="L18" s="46"/>
      <c r="M18" s="43">
        <v>0</v>
      </c>
      <c r="N18" s="34">
        <v>0</v>
      </c>
      <c r="O18" s="34">
        <v>0</v>
      </c>
      <c r="P18" s="34">
        <v>0</v>
      </c>
      <c r="Q18" s="87">
        <f t="shared" si="2"/>
        <v>0</v>
      </c>
      <c r="R18" s="82">
        <v>0.5</v>
      </c>
      <c r="S18" s="35">
        <v>100</v>
      </c>
      <c r="T18" s="92">
        <f t="shared" si="0"/>
        <v>0</v>
      </c>
      <c r="U18" s="25"/>
      <c r="V18" s="15"/>
      <c r="W18" s="15"/>
      <c r="X18" s="97">
        <f>U18*V18*W18</f>
        <v>0</v>
      </c>
      <c r="Y18" s="54"/>
      <c r="Z18" s="126"/>
      <c r="AA18" s="127"/>
      <c r="AB18" s="104">
        <f t="shared" si="1"/>
        <v>0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</row>
    <row r="19" spans="1:88" s="11" customFormat="1" ht="53.25" customHeight="1" thickBot="1" x14ac:dyDescent="0.35">
      <c r="A19" s="140" t="s">
        <v>8</v>
      </c>
      <c r="B19" s="141"/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1"/>
      <c r="X19" s="26"/>
      <c r="Y19" s="99"/>
      <c r="Z19" s="100" t="e">
        <f>AB19/Y19</f>
        <v>#DIV/0!</v>
      </c>
      <c r="AA19" s="101" t="e">
        <f>Y19/AB19</f>
        <v>#DIV/0!</v>
      </c>
      <c r="AB19" s="106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ht="29.25" thickBot="1" x14ac:dyDescent="0.25">
      <c r="T20" s="18"/>
      <c r="U20" s="18"/>
      <c r="V20" s="18"/>
      <c r="W20" s="18"/>
      <c r="X20" s="132" t="s">
        <v>7</v>
      </c>
      <c r="Y20" s="133"/>
      <c r="Z20" s="133"/>
      <c r="AA20" s="133"/>
      <c r="AB20" s="47">
        <f>AB19</f>
        <v>0</v>
      </c>
      <c r="AC20" s="18"/>
      <c r="AD20" s="18"/>
      <c r="AE20" s="18"/>
    </row>
    <row r="21" spans="1:88" ht="29.25" thickBot="1" x14ac:dyDescent="0.25">
      <c r="B21" s="79"/>
      <c r="T21" s="18"/>
      <c r="U21" s="18"/>
      <c r="V21" s="18"/>
      <c r="W21" s="18"/>
      <c r="X21" s="77"/>
      <c r="Y21" s="77"/>
      <c r="Z21" s="77"/>
      <c r="AA21" s="77"/>
      <c r="AB21" s="78"/>
      <c r="AC21" s="18"/>
      <c r="AD21" s="18"/>
      <c r="AE21" s="18"/>
    </row>
    <row r="22" spans="1:88" s="80" customFormat="1" ht="225.75" thickBot="1" x14ac:dyDescent="0.25">
      <c r="A22" s="111" t="s">
        <v>37</v>
      </c>
      <c r="B22" s="107" t="s">
        <v>25</v>
      </c>
      <c r="C22" s="107" t="s">
        <v>27</v>
      </c>
      <c r="D22" s="107" t="s">
        <v>26</v>
      </c>
      <c r="E22" s="107" t="s">
        <v>51</v>
      </c>
      <c r="F22" s="107" t="s">
        <v>60</v>
      </c>
      <c r="G22" s="107" t="s">
        <v>28</v>
      </c>
      <c r="H22" s="107" t="s">
        <v>29</v>
      </c>
      <c r="I22" s="107" t="s">
        <v>30</v>
      </c>
      <c r="J22" s="107" t="s">
        <v>31</v>
      </c>
      <c r="K22" s="107" t="s">
        <v>32</v>
      </c>
      <c r="L22" s="107" t="s">
        <v>33</v>
      </c>
      <c r="M22" s="112" t="s">
        <v>42</v>
      </c>
      <c r="N22" s="113"/>
      <c r="O22" s="114"/>
      <c r="P22" s="107" t="s">
        <v>34</v>
      </c>
      <c r="Q22" s="108" t="s">
        <v>35</v>
      </c>
      <c r="R22" s="108" t="s">
        <v>55</v>
      </c>
      <c r="S22" s="107" t="s">
        <v>56</v>
      </c>
      <c r="T22" s="108" t="s">
        <v>35</v>
      </c>
      <c r="U22" s="128" t="s">
        <v>61</v>
      </c>
      <c r="V22" s="128"/>
      <c r="W22" s="128"/>
      <c r="X22" s="108" t="s">
        <v>35</v>
      </c>
      <c r="Y22" s="109" t="s">
        <v>38</v>
      </c>
      <c r="Z22" s="108" t="s">
        <v>35</v>
      </c>
      <c r="AA22" s="108" t="s">
        <v>35</v>
      </c>
      <c r="AB22" s="110" t="s">
        <v>35</v>
      </c>
      <c r="AC22" s="18"/>
      <c r="AD22" s="18"/>
      <c r="AE22" s="18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</row>
    <row r="23" spans="1:88" ht="28.5" x14ac:dyDescent="0.2">
      <c r="B23" s="79"/>
      <c r="T23" s="18"/>
      <c r="U23" s="18"/>
      <c r="V23" s="18"/>
      <c r="W23" s="18"/>
      <c r="X23" s="77"/>
      <c r="Y23" s="77"/>
      <c r="Z23" s="77"/>
      <c r="AA23" s="77"/>
      <c r="AB23" s="78"/>
      <c r="AC23" s="18"/>
      <c r="AD23" s="18"/>
      <c r="AE23" s="18"/>
    </row>
  </sheetData>
  <mergeCells count="24">
    <mergeCell ref="M1:AB1"/>
    <mergeCell ref="A1:L1"/>
    <mergeCell ref="A19:B19"/>
    <mergeCell ref="M2:O2"/>
    <mergeCell ref="P2:P3"/>
    <mergeCell ref="Q2:Q3"/>
    <mergeCell ref="C2:L2"/>
    <mergeCell ref="R2:R3"/>
    <mergeCell ref="S2:S3"/>
    <mergeCell ref="T2:T3"/>
    <mergeCell ref="U2:X2"/>
    <mergeCell ref="B5:B18"/>
    <mergeCell ref="C5:C18"/>
    <mergeCell ref="D5:D18"/>
    <mergeCell ref="G5:G18"/>
    <mergeCell ref="M22:O22"/>
    <mergeCell ref="AB2:AB3"/>
    <mergeCell ref="Y2:AA2"/>
    <mergeCell ref="I5:I18"/>
    <mergeCell ref="H5:H18"/>
    <mergeCell ref="Z5:AA18"/>
    <mergeCell ref="U22:W22"/>
    <mergeCell ref="C19:W19"/>
    <mergeCell ref="X20:AA20"/>
  </mergeCells>
  <pageMargins left="0.7" right="0.7" top="0.75" bottom="0.75" header="0.3" footer="0.3"/>
  <pageSetup paperSize="8" scale="55" orientation="landscape" r:id="rId1"/>
  <colBreaks count="1" manualBreakCount="1">
    <brk id="13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uaz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Радкевич Е.П.</dc:creator>
  <cp:lastModifiedBy>Гумеров Урал Радикович</cp:lastModifiedBy>
  <cp:lastPrinted>2017-05-30T12:48:17Z</cp:lastPrinted>
  <dcterms:created xsi:type="dcterms:W3CDTF">2017-05-11T06:31:37Z</dcterms:created>
  <dcterms:modified xsi:type="dcterms:W3CDTF">2017-10-19T04:48:46Z</dcterms:modified>
</cp:coreProperties>
</file>